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AdmDir\Økonomiavdelingen\Økonomistyring\Budsjettmaler BOA og BFV\Exceleratormaler\BFV budsjett\"/>
    </mc:Choice>
  </mc:AlternateContent>
  <xr:revisionPtr revIDLastSave="0" documentId="13_ncr:1_{61434CA4-A92A-4996-BADE-DFBE81B14E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eiledning" sheetId="57" r:id="rId1"/>
    <sheet name="Hent Øvrig rev BFV og slett _" sheetId="64" r:id="rId2"/>
    <sheet name="Hent Revlønnsbudsjett og slett" sheetId="68" r:id="rId3"/>
    <sheet name="Hent Øvrig rev BFV og endre" sheetId="60" r:id="rId4"/>
    <sheet name="Hent rev lønnsbudsjett og endre" sheetId="66" r:id="rId5"/>
    <sheet name="Legg inn Øvrig rev BFV budsjett" sheetId="61" r:id="rId6"/>
    <sheet name="Legg inn Rev lønnsbudsjett" sheetId="67" r:id="rId7"/>
    <sheet name="Fast info vedlikeholdes sentral" sheetId="43" r:id="rId8"/>
    <sheet name="programmodul" sheetId="8" state="veryHidden" r:id="rId9"/>
  </sheets>
  <definedNames>
    <definedName name="_xlnm._FilterDatabase" localSheetId="4" hidden="1">'Hent rev lønnsbudsjett og endre'!$D$28:$Y$28</definedName>
    <definedName name="_xlnm._FilterDatabase" localSheetId="2" hidden="1">'Hent Revlønnsbudsjett og slett'!$D$28:$X$28</definedName>
    <definedName name="_xlnm._FilterDatabase" localSheetId="3" hidden="1">'Hent Øvrig rev BFV og endre'!$D$28:$Y$28</definedName>
    <definedName name="_xlnm._FilterDatabase" localSheetId="1" hidden="1">'Hent Øvrig rev BFV og slett _'!$D$28:$X$28</definedName>
    <definedName name="_xlnm._FilterDatabase" localSheetId="6" hidden="1">'Legg inn Rev lønnsbudsjett'!$D$27:$Z$27</definedName>
    <definedName name="_xlnm._FilterDatabase" localSheetId="5" hidden="1">'Legg inn Øvrig rev BFV budsjett'!$D$27:$Z$27</definedName>
    <definedName name="NOKLER">'Fast info vedlikeholdes sentral'!$B$16:$B$31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67" l="1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B103" i="67"/>
  <c r="B104" i="67"/>
  <c r="B105" i="67"/>
  <c r="B106" i="67"/>
  <c r="B107" i="67"/>
  <c r="B108" i="67"/>
  <c r="B109" i="67"/>
  <c r="B110" i="67"/>
  <c r="B111" i="67"/>
  <c r="B112" i="67"/>
  <c r="B113" i="67"/>
  <c r="B114" i="67"/>
  <c r="B115" i="67"/>
  <c r="B116" i="67"/>
  <c r="B117" i="67"/>
  <c r="B118" i="67"/>
  <c r="B119" i="67"/>
  <c r="B120" i="67"/>
  <c r="B121" i="67"/>
  <c r="B122" i="67"/>
  <c r="B123" i="67"/>
  <c r="B124" i="67"/>
  <c r="B125" i="67"/>
  <c r="B126" i="67"/>
  <c r="B127" i="67"/>
  <c r="B128" i="67"/>
  <c r="B129" i="67"/>
  <c r="B130" i="67"/>
  <c r="B131" i="67"/>
  <c r="B132" i="67"/>
  <c r="B133" i="67"/>
  <c r="B134" i="67"/>
  <c r="B135" i="67"/>
  <c r="B136" i="67"/>
  <c r="B137" i="67"/>
  <c r="B138" i="67"/>
  <c r="B139" i="67"/>
  <c r="B140" i="67"/>
  <c r="B141" i="67"/>
  <c r="B142" i="67"/>
  <c r="B143" i="67"/>
  <c r="B144" i="67"/>
  <c r="B145" i="67"/>
  <c r="B146" i="67"/>
  <c r="B147" i="67"/>
  <c r="B148" i="67"/>
  <c r="B149" i="67"/>
  <c r="B150" i="67"/>
  <c r="B151" i="67"/>
  <c r="B152" i="67"/>
  <c r="B153" i="67"/>
  <c r="B154" i="67"/>
  <c r="B155" i="67"/>
  <c r="B156" i="67"/>
  <c r="B157" i="67"/>
  <c r="B158" i="67"/>
  <c r="B159" i="67"/>
  <c r="B160" i="67"/>
  <c r="B161" i="67"/>
  <c r="B162" i="67"/>
  <c r="B163" i="67"/>
  <c r="B164" i="67"/>
  <c r="B165" i="67"/>
  <c r="B166" i="67"/>
  <c r="B167" i="67"/>
  <c r="B168" i="67"/>
  <c r="B169" i="67"/>
  <c r="B170" i="67"/>
  <c r="B171" i="67"/>
  <c r="B172" i="67"/>
  <c r="B173" i="67"/>
  <c r="B174" i="67"/>
  <c r="B175" i="67"/>
  <c r="B176" i="67"/>
  <c r="B177" i="67"/>
  <c r="B178" i="67"/>
  <c r="B179" i="67"/>
  <c r="B180" i="67"/>
  <c r="B181" i="67"/>
  <c r="B182" i="67"/>
  <c r="B183" i="67"/>
  <c r="B184" i="67"/>
  <c r="B185" i="67"/>
  <c r="B186" i="67"/>
  <c r="B187" i="67"/>
  <c r="B188" i="67"/>
  <c r="B189" i="67"/>
  <c r="B30" i="67"/>
  <c r="B29" i="67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B103" i="61"/>
  <c r="B104" i="61"/>
  <c r="B105" i="61"/>
  <c r="B106" i="61"/>
  <c r="B107" i="61"/>
  <c r="B108" i="61"/>
  <c r="B109" i="61"/>
  <c r="B110" i="61"/>
  <c r="B111" i="61"/>
  <c r="B112" i="61"/>
  <c r="B113" i="61"/>
  <c r="B114" i="61"/>
  <c r="B115" i="61"/>
  <c r="B116" i="61"/>
  <c r="B117" i="61"/>
  <c r="B118" i="61"/>
  <c r="B119" i="61"/>
  <c r="B120" i="61"/>
  <c r="B121" i="61"/>
  <c r="B122" i="61"/>
  <c r="B123" i="61"/>
  <c r="B124" i="61"/>
  <c r="B125" i="61"/>
  <c r="B126" i="61"/>
  <c r="B127" i="61"/>
  <c r="B128" i="61"/>
  <c r="B129" i="61"/>
  <c r="B130" i="61"/>
  <c r="B131" i="61"/>
  <c r="B132" i="61"/>
  <c r="B133" i="61"/>
  <c r="B134" i="61"/>
  <c r="B135" i="61"/>
  <c r="B136" i="61"/>
  <c r="B137" i="61"/>
  <c r="B138" i="61"/>
  <c r="B139" i="61"/>
  <c r="B140" i="61"/>
  <c r="B141" i="61"/>
  <c r="B142" i="61"/>
  <c r="B143" i="61"/>
  <c r="B144" i="61"/>
  <c r="B145" i="61"/>
  <c r="B146" i="61"/>
  <c r="B147" i="61"/>
  <c r="B148" i="61"/>
  <c r="B149" i="61"/>
  <c r="B150" i="61"/>
  <c r="B151" i="61"/>
  <c r="B152" i="61"/>
  <c r="B153" i="61"/>
  <c r="B154" i="61"/>
  <c r="B155" i="61"/>
  <c r="B156" i="61"/>
  <c r="B157" i="61"/>
  <c r="B158" i="61"/>
  <c r="B159" i="61"/>
  <c r="B160" i="61"/>
  <c r="B161" i="61"/>
  <c r="B162" i="61"/>
  <c r="B163" i="61"/>
  <c r="B164" i="61"/>
  <c r="B165" i="61"/>
  <c r="B166" i="61"/>
  <c r="B167" i="61"/>
  <c r="B168" i="61"/>
  <c r="B169" i="61"/>
  <c r="B170" i="61"/>
  <c r="B171" i="61"/>
  <c r="B172" i="61"/>
  <c r="B173" i="61"/>
  <c r="B174" i="61"/>
  <c r="B175" i="61"/>
  <c r="B176" i="61"/>
  <c r="B177" i="61"/>
  <c r="B178" i="61"/>
  <c r="B179" i="61"/>
  <c r="B180" i="61"/>
  <c r="B181" i="61"/>
  <c r="B182" i="61"/>
  <c r="B183" i="61"/>
  <c r="B184" i="61"/>
  <c r="B185" i="61"/>
  <c r="B186" i="61"/>
  <c r="B187" i="61"/>
  <c r="B188" i="61"/>
  <c r="B189" i="61"/>
  <c r="B30" i="61"/>
  <c r="B29" i="61"/>
  <c r="O30" i="61" l="1"/>
  <c r="P30" i="61"/>
  <c r="Q30" i="61"/>
  <c r="R30" i="61"/>
  <c r="S30" i="61"/>
  <c r="T30" i="61"/>
  <c r="U30" i="61"/>
  <c r="V30" i="61"/>
  <c r="W30" i="61"/>
  <c r="X30" i="61"/>
  <c r="Y30" i="61"/>
  <c r="Z30" i="61"/>
  <c r="AA30" i="61"/>
  <c r="O31" i="61"/>
  <c r="P31" i="61"/>
  <c r="Q31" i="61"/>
  <c r="R31" i="61"/>
  <c r="S31" i="61"/>
  <c r="T31" i="61"/>
  <c r="U31" i="61"/>
  <c r="V31" i="61"/>
  <c r="W31" i="61"/>
  <c r="X31" i="61"/>
  <c r="Y31" i="61"/>
  <c r="Z31" i="61"/>
  <c r="AA31" i="61"/>
  <c r="O32" i="61"/>
  <c r="P32" i="61"/>
  <c r="Q32" i="61"/>
  <c r="R32" i="61"/>
  <c r="S32" i="61"/>
  <c r="T32" i="61"/>
  <c r="U32" i="61"/>
  <c r="V32" i="61"/>
  <c r="W32" i="61"/>
  <c r="X32" i="61"/>
  <c r="Y32" i="61"/>
  <c r="Z32" i="61"/>
  <c r="AA32" i="61"/>
  <c r="O33" i="61"/>
  <c r="P33" i="61"/>
  <c r="Q33" i="61"/>
  <c r="R33" i="61"/>
  <c r="S33" i="61"/>
  <c r="T33" i="61"/>
  <c r="U33" i="61"/>
  <c r="V33" i="61"/>
  <c r="W33" i="61"/>
  <c r="X33" i="61"/>
  <c r="Y33" i="61"/>
  <c r="Z33" i="61"/>
  <c r="AA33" i="61"/>
  <c r="O34" i="61"/>
  <c r="P34" i="61"/>
  <c r="Q34" i="61"/>
  <c r="R34" i="61"/>
  <c r="S34" i="61"/>
  <c r="T34" i="61"/>
  <c r="U34" i="61"/>
  <c r="V34" i="61"/>
  <c r="W34" i="61"/>
  <c r="X34" i="61"/>
  <c r="Y34" i="61"/>
  <c r="Z34" i="61"/>
  <c r="AA34" i="61"/>
  <c r="O35" i="61"/>
  <c r="P35" i="61"/>
  <c r="Q35" i="61"/>
  <c r="R35" i="61"/>
  <c r="S35" i="61"/>
  <c r="T35" i="61"/>
  <c r="U35" i="61"/>
  <c r="V35" i="61"/>
  <c r="W35" i="61"/>
  <c r="X35" i="61"/>
  <c r="Y35" i="61"/>
  <c r="Z35" i="61"/>
  <c r="AA35" i="61"/>
  <c r="O36" i="61"/>
  <c r="P36" i="61"/>
  <c r="Q36" i="61"/>
  <c r="R36" i="61"/>
  <c r="S36" i="61"/>
  <c r="T36" i="61"/>
  <c r="U36" i="61"/>
  <c r="V36" i="61"/>
  <c r="W36" i="61"/>
  <c r="X36" i="61"/>
  <c r="Y36" i="61"/>
  <c r="Z36" i="61"/>
  <c r="AA36" i="61"/>
  <c r="O37" i="61"/>
  <c r="P37" i="61"/>
  <c r="Q37" i="61"/>
  <c r="R37" i="61"/>
  <c r="S37" i="61"/>
  <c r="T37" i="61"/>
  <c r="U37" i="61"/>
  <c r="V37" i="61"/>
  <c r="W37" i="61"/>
  <c r="X37" i="61"/>
  <c r="Y37" i="61"/>
  <c r="Z37" i="61"/>
  <c r="AA37" i="61"/>
  <c r="O38" i="61"/>
  <c r="P38" i="61"/>
  <c r="Q38" i="61"/>
  <c r="R38" i="61"/>
  <c r="S38" i="61"/>
  <c r="T38" i="61"/>
  <c r="U38" i="61"/>
  <c r="V38" i="61"/>
  <c r="W38" i="61"/>
  <c r="X38" i="61"/>
  <c r="Y38" i="61"/>
  <c r="Z38" i="61"/>
  <c r="AA38" i="61"/>
  <c r="O39" i="61"/>
  <c r="P39" i="61"/>
  <c r="Q39" i="61"/>
  <c r="R39" i="61"/>
  <c r="S39" i="61"/>
  <c r="T39" i="61"/>
  <c r="U39" i="61"/>
  <c r="V39" i="61"/>
  <c r="W39" i="61"/>
  <c r="X39" i="61"/>
  <c r="Y39" i="61"/>
  <c r="Z39" i="61"/>
  <c r="AA39" i="61"/>
  <c r="O40" i="61"/>
  <c r="P40" i="61"/>
  <c r="Q40" i="61"/>
  <c r="R40" i="61"/>
  <c r="S40" i="61"/>
  <c r="T40" i="61"/>
  <c r="U40" i="61"/>
  <c r="V40" i="61"/>
  <c r="W40" i="61"/>
  <c r="X40" i="61"/>
  <c r="Y40" i="61"/>
  <c r="Z40" i="61"/>
  <c r="AA40" i="61"/>
  <c r="O41" i="61"/>
  <c r="P41" i="61"/>
  <c r="Q41" i="61"/>
  <c r="R41" i="61"/>
  <c r="S41" i="61"/>
  <c r="T41" i="61"/>
  <c r="U41" i="61"/>
  <c r="V41" i="61"/>
  <c r="W41" i="61"/>
  <c r="X41" i="61"/>
  <c r="Y41" i="61"/>
  <c r="Z41" i="61"/>
  <c r="AA41" i="61"/>
  <c r="O42" i="61"/>
  <c r="P42" i="61"/>
  <c r="Q42" i="61"/>
  <c r="R42" i="61"/>
  <c r="S42" i="61"/>
  <c r="T42" i="61"/>
  <c r="U42" i="61"/>
  <c r="V42" i="61"/>
  <c r="W42" i="61"/>
  <c r="X42" i="61"/>
  <c r="Y42" i="61"/>
  <c r="Z42" i="61"/>
  <c r="AA42" i="61"/>
  <c r="O43" i="61"/>
  <c r="P43" i="61"/>
  <c r="Q43" i="61"/>
  <c r="R43" i="61"/>
  <c r="S43" i="61"/>
  <c r="T43" i="61"/>
  <c r="U43" i="61"/>
  <c r="V43" i="61"/>
  <c r="W43" i="61"/>
  <c r="X43" i="61"/>
  <c r="Y43" i="61"/>
  <c r="Z43" i="61"/>
  <c r="AA43" i="61"/>
  <c r="O44" i="61"/>
  <c r="P44" i="61"/>
  <c r="Q44" i="61"/>
  <c r="R44" i="61"/>
  <c r="S44" i="61"/>
  <c r="T44" i="61"/>
  <c r="U44" i="61"/>
  <c r="V44" i="61"/>
  <c r="W44" i="61"/>
  <c r="X44" i="61"/>
  <c r="Y44" i="61"/>
  <c r="Z44" i="61"/>
  <c r="AA44" i="61"/>
  <c r="O45" i="61"/>
  <c r="P45" i="61"/>
  <c r="Q45" i="61"/>
  <c r="R45" i="61"/>
  <c r="S45" i="61"/>
  <c r="T45" i="61"/>
  <c r="U45" i="61"/>
  <c r="V45" i="61"/>
  <c r="W45" i="61"/>
  <c r="X45" i="61"/>
  <c r="Y45" i="61"/>
  <c r="Z45" i="61"/>
  <c r="AA45" i="61"/>
  <c r="O46" i="61"/>
  <c r="P46" i="61"/>
  <c r="Q46" i="61"/>
  <c r="R46" i="61"/>
  <c r="S46" i="61"/>
  <c r="T46" i="61"/>
  <c r="U46" i="61"/>
  <c r="V46" i="61"/>
  <c r="W46" i="61"/>
  <c r="X46" i="61"/>
  <c r="Y46" i="61"/>
  <c r="Z46" i="61"/>
  <c r="AA46" i="61"/>
  <c r="O47" i="61"/>
  <c r="P47" i="61"/>
  <c r="Q47" i="61"/>
  <c r="R47" i="61"/>
  <c r="S47" i="61"/>
  <c r="T47" i="61"/>
  <c r="U47" i="61"/>
  <c r="V47" i="61"/>
  <c r="W47" i="61"/>
  <c r="X47" i="61"/>
  <c r="Y47" i="61"/>
  <c r="Z47" i="61"/>
  <c r="AA47" i="61"/>
  <c r="O48" i="61"/>
  <c r="P48" i="61"/>
  <c r="Q48" i="61"/>
  <c r="R48" i="61"/>
  <c r="S48" i="61"/>
  <c r="T48" i="61"/>
  <c r="U48" i="61"/>
  <c r="V48" i="61"/>
  <c r="W48" i="61"/>
  <c r="X48" i="61"/>
  <c r="Y48" i="61"/>
  <c r="Z48" i="61"/>
  <c r="AA48" i="61"/>
  <c r="O49" i="61"/>
  <c r="P49" i="61"/>
  <c r="Q49" i="61"/>
  <c r="R49" i="61"/>
  <c r="S49" i="61"/>
  <c r="T49" i="61"/>
  <c r="U49" i="61"/>
  <c r="V49" i="61"/>
  <c r="W49" i="61"/>
  <c r="X49" i="61"/>
  <c r="Y49" i="61"/>
  <c r="Z49" i="61"/>
  <c r="AA49" i="61"/>
  <c r="O50" i="61"/>
  <c r="P50" i="61"/>
  <c r="Q50" i="61"/>
  <c r="R50" i="61"/>
  <c r="S50" i="61"/>
  <c r="T50" i="61"/>
  <c r="U50" i="61"/>
  <c r="V50" i="61"/>
  <c r="W50" i="61"/>
  <c r="X50" i="61"/>
  <c r="Y50" i="61"/>
  <c r="Z50" i="61"/>
  <c r="AA50" i="61"/>
  <c r="O51" i="61"/>
  <c r="P51" i="61"/>
  <c r="Q51" i="61"/>
  <c r="R51" i="61"/>
  <c r="S51" i="61"/>
  <c r="T51" i="61"/>
  <c r="U51" i="61"/>
  <c r="V51" i="61"/>
  <c r="W51" i="61"/>
  <c r="X51" i="61"/>
  <c r="Y51" i="61"/>
  <c r="Z51" i="61"/>
  <c r="AA51" i="61"/>
  <c r="O52" i="61"/>
  <c r="P52" i="61"/>
  <c r="Q52" i="61"/>
  <c r="R52" i="61"/>
  <c r="S52" i="61"/>
  <c r="T52" i="61"/>
  <c r="U52" i="61"/>
  <c r="V52" i="61"/>
  <c r="W52" i="61"/>
  <c r="X52" i="61"/>
  <c r="Y52" i="61"/>
  <c r="Z52" i="61"/>
  <c r="AA52" i="61"/>
  <c r="O53" i="61"/>
  <c r="P53" i="61"/>
  <c r="Q53" i="61"/>
  <c r="R53" i="61"/>
  <c r="S53" i="61"/>
  <c r="T53" i="61"/>
  <c r="U53" i="61"/>
  <c r="V53" i="61"/>
  <c r="W53" i="61"/>
  <c r="X53" i="61"/>
  <c r="Y53" i="61"/>
  <c r="Z53" i="61"/>
  <c r="AA53" i="61"/>
  <c r="O54" i="61"/>
  <c r="P54" i="61"/>
  <c r="Q54" i="61"/>
  <c r="R54" i="61"/>
  <c r="S54" i="61"/>
  <c r="T54" i="61"/>
  <c r="U54" i="61"/>
  <c r="V54" i="61"/>
  <c r="W54" i="61"/>
  <c r="X54" i="61"/>
  <c r="Y54" i="61"/>
  <c r="Z54" i="61"/>
  <c r="AA54" i="61"/>
  <c r="O55" i="61"/>
  <c r="P55" i="61"/>
  <c r="Q55" i="61"/>
  <c r="R55" i="61"/>
  <c r="S55" i="61"/>
  <c r="T55" i="61"/>
  <c r="U55" i="61"/>
  <c r="V55" i="61"/>
  <c r="W55" i="61"/>
  <c r="X55" i="61"/>
  <c r="Y55" i="61"/>
  <c r="Z55" i="61"/>
  <c r="AA55" i="61"/>
  <c r="O56" i="61"/>
  <c r="P56" i="61"/>
  <c r="Q56" i="61"/>
  <c r="R56" i="61"/>
  <c r="S56" i="61"/>
  <c r="T56" i="61"/>
  <c r="U56" i="61"/>
  <c r="V56" i="61"/>
  <c r="W56" i="61"/>
  <c r="X56" i="61"/>
  <c r="Y56" i="61"/>
  <c r="Z56" i="61"/>
  <c r="AA56" i="61"/>
  <c r="O57" i="61"/>
  <c r="P57" i="61"/>
  <c r="Q57" i="61"/>
  <c r="R57" i="61"/>
  <c r="S57" i="61"/>
  <c r="T57" i="61"/>
  <c r="U57" i="61"/>
  <c r="V57" i="61"/>
  <c r="W57" i="61"/>
  <c r="X57" i="61"/>
  <c r="Y57" i="61"/>
  <c r="Z57" i="61"/>
  <c r="AA57" i="61"/>
  <c r="O58" i="61"/>
  <c r="P58" i="61"/>
  <c r="Q58" i="61"/>
  <c r="R58" i="61"/>
  <c r="S58" i="61"/>
  <c r="T58" i="61"/>
  <c r="U58" i="61"/>
  <c r="V58" i="61"/>
  <c r="W58" i="61"/>
  <c r="X58" i="61"/>
  <c r="Y58" i="61"/>
  <c r="Z58" i="61"/>
  <c r="AA58" i="61"/>
  <c r="O59" i="61"/>
  <c r="P59" i="61"/>
  <c r="Q59" i="61"/>
  <c r="R59" i="61"/>
  <c r="S59" i="61"/>
  <c r="T59" i="61"/>
  <c r="U59" i="61"/>
  <c r="V59" i="61"/>
  <c r="W59" i="61"/>
  <c r="X59" i="61"/>
  <c r="Y59" i="61"/>
  <c r="Z59" i="61"/>
  <c r="AA59" i="61"/>
  <c r="O60" i="61"/>
  <c r="P60" i="61"/>
  <c r="Q60" i="61"/>
  <c r="R60" i="61"/>
  <c r="S60" i="61"/>
  <c r="T60" i="61"/>
  <c r="U60" i="61"/>
  <c r="V60" i="61"/>
  <c r="W60" i="61"/>
  <c r="X60" i="61"/>
  <c r="Y60" i="61"/>
  <c r="Z60" i="61"/>
  <c r="AA60" i="61"/>
  <c r="O61" i="61"/>
  <c r="P61" i="61"/>
  <c r="Q61" i="61"/>
  <c r="R61" i="61"/>
  <c r="S61" i="61"/>
  <c r="T61" i="61"/>
  <c r="U61" i="61"/>
  <c r="V61" i="61"/>
  <c r="W61" i="61"/>
  <c r="X61" i="61"/>
  <c r="Y61" i="61"/>
  <c r="Z61" i="61"/>
  <c r="AA61" i="61"/>
  <c r="O62" i="61"/>
  <c r="P62" i="61"/>
  <c r="Q62" i="61"/>
  <c r="R62" i="61"/>
  <c r="S62" i="61"/>
  <c r="T62" i="61"/>
  <c r="U62" i="61"/>
  <c r="V62" i="61"/>
  <c r="W62" i="61"/>
  <c r="X62" i="61"/>
  <c r="Y62" i="61"/>
  <c r="Z62" i="61"/>
  <c r="AA62" i="61"/>
  <c r="O63" i="61"/>
  <c r="P63" i="61"/>
  <c r="Q63" i="61"/>
  <c r="R63" i="61"/>
  <c r="S63" i="61"/>
  <c r="T63" i="61"/>
  <c r="U63" i="61"/>
  <c r="V63" i="61"/>
  <c r="W63" i="61"/>
  <c r="X63" i="61"/>
  <c r="Y63" i="61"/>
  <c r="Z63" i="61"/>
  <c r="AA63" i="61"/>
  <c r="O64" i="61"/>
  <c r="P64" i="61"/>
  <c r="Q64" i="61"/>
  <c r="R64" i="61"/>
  <c r="S64" i="61"/>
  <c r="T64" i="61"/>
  <c r="U64" i="61"/>
  <c r="V64" i="61"/>
  <c r="W64" i="61"/>
  <c r="X64" i="61"/>
  <c r="Y64" i="61"/>
  <c r="Z64" i="61"/>
  <c r="AA64" i="61"/>
  <c r="O65" i="61"/>
  <c r="P65" i="61"/>
  <c r="Q65" i="61"/>
  <c r="R65" i="61"/>
  <c r="S65" i="61"/>
  <c r="T65" i="61"/>
  <c r="U65" i="61"/>
  <c r="V65" i="61"/>
  <c r="W65" i="61"/>
  <c r="X65" i="61"/>
  <c r="Y65" i="61"/>
  <c r="Z65" i="61"/>
  <c r="AA65" i="61"/>
  <c r="O66" i="61"/>
  <c r="P66" i="61"/>
  <c r="Q66" i="61"/>
  <c r="R66" i="61"/>
  <c r="S66" i="61"/>
  <c r="T66" i="61"/>
  <c r="U66" i="61"/>
  <c r="V66" i="61"/>
  <c r="W66" i="61"/>
  <c r="X66" i="61"/>
  <c r="Y66" i="61"/>
  <c r="Z66" i="61"/>
  <c r="AA66" i="61"/>
  <c r="O67" i="61"/>
  <c r="P67" i="61"/>
  <c r="Q67" i="61"/>
  <c r="R67" i="61"/>
  <c r="S67" i="61"/>
  <c r="T67" i="61"/>
  <c r="U67" i="61"/>
  <c r="V67" i="61"/>
  <c r="W67" i="61"/>
  <c r="X67" i="61"/>
  <c r="Y67" i="61"/>
  <c r="Z67" i="61"/>
  <c r="AA67" i="61"/>
  <c r="O68" i="61"/>
  <c r="P68" i="61"/>
  <c r="Q68" i="61"/>
  <c r="R68" i="61"/>
  <c r="S68" i="61"/>
  <c r="T68" i="61"/>
  <c r="U68" i="61"/>
  <c r="V68" i="61"/>
  <c r="W68" i="61"/>
  <c r="X68" i="61"/>
  <c r="Y68" i="61"/>
  <c r="Z68" i="61"/>
  <c r="AA68" i="61"/>
  <c r="O69" i="61"/>
  <c r="P69" i="61"/>
  <c r="Q69" i="61"/>
  <c r="R69" i="61"/>
  <c r="S69" i="61"/>
  <c r="T69" i="61"/>
  <c r="U69" i="61"/>
  <c r="V69" i="61"/>
  <c r="W69" i="61"/>
  <c r="X69" i="61"/>
  <c r="Y69" i="61"/>
  <c r="Z69" i="61"/>
  <c r="AA69" i="61"/>
  <c r="O70" i="61"/>
  <c r="P70" i="61"/>
  <c r="Q70" i="61"/>
  <c r="R70" i="61"/>
  <c r="S70" i="61"/>
  <c r="T70" i="61"/>
  <c r="U70" i="61"/>
  <c r="V70" i="61"/>
  <c r="W70" i="61"/>
  <c r="X70" i="61"/>
  <c r="Y70" i="61"/>
  <c r="Z70" i="61"/>
  <c r="AA70" i="61"/>
  <c r="O71" i="61"/>
  <c r="P71" i="61"/>
  <c r="Q71" i="61"/>
  <c r="R71" i="61"/>
  <c r="S71" i="61"/>
  <c r="T71" i="61"/>
  <c r="U71" i="61"/>
  <c r="V71" i="61"/>
  <c r="W71" i="61"/>
  <c r="X71" i="61"/>
  <c r="Y71" i="61"/>
  <c r="Z71" i="61"/>
  <c r="AA71" i="61"/>
  <c r="O72" i="61"/>
  <c r="P72" i="61"/>
  <c r="Q72" i="61"/>
  <c r="R72" i="61"/>
  <c r="S72" i="61"/>
  <c r="T72" i="61"/>
  <c r="U72" i="61"/>
  <c r="V72" i="61"/>
  <c r="W72" i="61"/>
  <c r="X72" i="61"/>
  <c r="Y72" i="61"/>
  <c r="Z72" i="61"/>
  <c r="AA72" i="61"/>
  <c r="O73" i="61"/>
  <c r="P73" i="61"/>
  <c r="Q73" i="61"/>
  <c r="R73" i="61"/>
  <c r="S73" i="61"/>
  <c r="T73" i="61"/>
  <c r="U73" i="61"/>
  <c r="V73" i="61"/>
  <c r="W73" i="61"/>
  <c r="X73" i="61"/>
  <c r="Y73" i="61"/>
  <c r="Z73" i="61"/>
  <c r="AA73" i="61"/>
  <c r="O74" i="61"/>
  <c r="P74" i="61"/>
  <c r="Q74" i="61"/>
  <c r="R74" i="61"/>
  <c r="S74" i="61"/>
  <c r="T74" i="61"/>
  <c r="U74" i="61"/>
  <c r="V74" i="61"/>
  <c r="W74" i="61"/>
  <c r="X74" i="61"/>
  <c r="Y74" i="61"/>
  <c r="Z74" i="61"/>
  <c r="AA74" i="61"/>
  <c r="O75" i="61"/>
  <c r="P75" i="61"/>
  <c r="Q75" i="61"/>
  <c r="R75" i="61"/>
  <c r="S75" i="61"/>
  <c r="T75" i="61"/>
  <c r="U75" i="61"/>
  <c r="V75" i="61"/>
  <c r="W75" i="61"/>
  <c r="X75" i="61"/>
  <c r="Y75" i="61"/>
  <c r="Z75" i="61"/>
  <c r="AA75" i="61"/>
  <c r="O76" i="61"/>
  <c r="P76" i="61"/>
  <c r="Q76" i="61"/>
  <c r="R76" i="61"/>
  <c r="S76" i="61"/>
  <c r="T76" i="61"/>
  <c r="U76" i="61"/>
  <c r="V76" i="61"/>
  <c r="W76" i="61"/>
  <c r="X76" i="61"/>
  <c r="Y76" i="61"/>
  <c r="Z76" i="61"/>
  <c r="AA76" i="61"/>
  <c r="O77" i="61"/>
  <c r="P77" i="61"/>
  <c r="Q77" i="61"/>
  <c r="R77" i="61"/>
  <c r="S77" i="61"/>
  <c r="T77" i="61"/>
  <c r="U77" i="61"/>
  <c r="V77" i="61"/>
  <c r="W77" i="61"/>
  <c r="X77" i="61"/>
  <c r="Y77" i="61"/>
  <c r="Z77" i="61"/>
  <c r="AA77" i="61"/>
  <c r="O78" i="61"/>
  <c r="P78" i="61"/>
  <c r="Q78" i="61"/>
  <c r="R78" i="61"/>
  <c r="S78" i="61"/>
  <c r="T78" i="61"/>
  <c r="U78" i="61"/>
  <c r="V78" i="61"/>
  <c r="W78" i="61"/>
  <c r="X78" i="61"/>
  <c r="Y78" i="61"/>
  <c r="Z78" i="61"/>
  <c r="AA78" i="61"/>
  <c r="O79" i="61"/>
  <c r="P79" i="61"/>
  <c r="Q79" i="61"/>
  <c r="R79" i="61"/>
  <c r="S79" i="61"/>
  <c r="T79" i="61"/>
  <c r="U79" i="61"/>
  <c r="V79" i="61"/>
  <c r="W79" i="61"/>
  <c r="X79" i="61"/>
  <c r="Y79" i="61"/>
  <c r="Z79" i="61"/>
  <c r="AA79" i="61"/>
  <c r="O80" i="61"/>
  <c r="P80" i="61"/>
  <c r="Q80" i="61"/>
  <c r="R80" i="61"/>
  <c r="S80" i="61"/>
  <c r="T80" i="61"/>
  <c r="U80" i="61"/>
  <c r="V80" i="61"/>
  <c r="W80" i="61"/>
  <c r="X80" i="61"/>
  <c r="Y80" i="61"/>
  <c r="Z80" i="61"/>
  <c r="AA80" i="61"/>
  <c r="O81" i="61"/>
  <c r="P81" i="61"/>
  <c r="Q81" i="61"/>
  <c r="R81" i="61"/>
  <c r="S81" i="61"/>
  <c r="T81" i="61"/>
  <c r="U81" i="61"/>
  <c r="V81" i="61"/>
  <c r="W81" i="61"/>
  <c r="X81" i="61"/>
  <c r="Y81" i="61"/>
  <c r="Z81" i="61"/>
  <c r="AA81" i="61"/>
  <c r="O82" i="61"/>
  <c r="P82" i="61"/>
  <c r="Q82" i="61"/>
  <c r="R82" i="61"/>
  <c r="S82" i="61"/>
  <c r="T82" i="61"/>
  <c r="U82" i="61"/>
  <c r="V82" i="61"/>
  <c r="W82" i="61"/>
  <c r="X82" i="61"/>
  <c r="Y82" i="61"/>
  <c r="Z82" i="61"/>
  <c r="AA82" i="61"/>
  <c r="O83" i="61"/>
  <c r="P83" i="61"/>
  <c r="Q83" i="61"/>
  <c r="R83" i="61"/>
  <c r="S83" i="61"/>
  <c r="T83" i="61"/>
  <c r="U83" i="61"/>
  <c r="V83" i="61"/>
  <c r="W83" i="61"/>
  <c r="X83" i="61"/>
  <c r="Y83" i="61"/>
  <c r="Z83" i="61"/>
  <c r="AA83" i="61"/>
  <c r="O84" i="61"/>
  <c r="P84" i="61"/>
  <c r="Q84" i="61"/>
  <c r="R84" i="61"/>
  <c r="S84" i="61"/>
  <c r="T84" i="61"/>
  <c r="U84" i="61"/>
  <c r="V84" i="61"/>
  <c r="W84" i="61"/>
  <c r="X84" i="61"/>
  <c r="Y84" i="61"/>
  <c r="Z84" i="61"/>
  <c r="AA84" i="61"/>
  <c r="O85" i="61"/>
  <c r="P85" i="61"/>
  <c r="Q85" i="61"/>
  <c r="R85" i="61"/>
  <c r="S85" i="61"/>
  <c r="T85" i="61"/>
  <c r="U85" i="61"/>
  <c r="V85" i="61"/>
  <c r="W85" i="61"/>
  <c r="X85" i="61"/>
  <c r="Y85" i="61"/>
  <c r="Z85" i="61"/>
  <c r="AA85" i="61"/>
  <c r="O86" i="61"/>
  <c r="P86" i="61"/>
  <c r="Q86" i="61"/>
  <c r="R86" i="61"/>
  <c r="S86" i="61"/>
  <c r="T86" i="61"/>
  <c r="U86" i="61"/>
  <c r="V86" i="61"/>
  <c r="W86" i="61"/>
  <c r="X86" i="61"/>
  <c r="Y86" i="61"/>
  <c r="Z86" i="61"/>
  <c r="AA86" i="61"/>
  <c r="O87" i="61"/>
  <c r="P87" i="61"/>
  <c r="Q87" i="61"/>
  <c r="R87" i="61"/>
  <c r="S87" i="61"/>
  <c r="T87" i="61"/>
  <c r="U87" i="61"/>
  <c r="V87" i="61"/>
  <c r="W87" i="61"/>
  <c r="X87" i="61"/>
  <c r="Y87" i="61"/>
  <c r="Z87" i="61"/>
  <c r="AA87" i="61"/>
  <c r="O88" i="61"/>
  <c r="P88" i="61"/>
  <c r="Q88" i="61"/>
  <c r="R88" i="61"/>
  <c r="S88" i="61"/>
  <c r="T88" i="61"/>
  <c r="U88" i="61"/>
  <c r="V88" i="61"/>
  <c r="W88" i="61"/>
  <c r="X88" i="61"/>
  <c r="Y88" i="61"/>
  <c r="Z88" i="61"/>
  <c r="AA88" i="61"/>
  <c r="O89" i="61"/>
  <c r="P89" i="61"/>
  <c r="Q89" i="61"/>
  <c r="R89" i="61"/>
  <c r="S89" i="61"/>
  <c r="T89" i="61"/>
  <c r="U89" i="61"/>
  <c r="V89" i="61"/>
  <c r="W89" i="61"/>
  <c r="X89" i="61"/>
  <c r="Y89" i="61"/>
  <c r="Z89" i="61"/>
  <c r="AA89" i="61"/>
  <c r="O90" i="61"/>
  <c r="P90" i="61"/>
  <c r="Q90" i="61"/>
  <c r="R90" i="61"/>
  <c r="S90" i="61"/>
  <c r="T90" i="61"/>
  <c r="U90" i="61"/>
  <c r="V90" i="61"/>
  <c r="W90" i="61"/>
  <c r="X90" i="61"/>
  <c r="Y90" i="61"/>
  <c r="Z90" i="61"/>
  <c r="AA90" i="61"/>
  <c r="O91" i="61"/>
  <c r="P91" i="61"/>
  <c r="Q91" i="61"/>
  <c r="R91" i="61"/>
  <c r="S91" i="61"/>
  <c r="T91" i="61"/>
  <c r="U91" i="61"/>
  <c r="V91" i="61"/>
  <c r="W91" i="61"/>
  <c r="X91" i="61"/>
  <c r="Y91" i="61"/>
  <c r="Z91" i="61"/>
  <c r="AA91" i="61"/>
  <c r="O92" i="61"/>
  <c r="P92" i="61"/>
  <c r="Q92" i="61"/>
  <c r="R92" i="61"/>
  <c r="S92" i="61"/>
  <c r="T92" i="61"/>
  <c r="U92" i="61"/>
  <c r="V92" i="61"/>
  <c r="W92" i="61"/>
  <c r="X92" i="61"/>
  <c r="Y92" i="61"/>
  <c r="Z92" i="61"/>
  <c r="AA92" i="61"/>
  <c r="O93" i="61"/>
  <c r="P93" i="61"/>
  <c r="Q93" i="61"/>
  <c r="R93" i="61"/>
  <c r="S93" i="61"/>
  <c r="T93" i="61"/>
  <c r="U93" i="61"/>
  <c r="V93" i="61"/>
  <c r="W93" i="61"/>
  <c r="X93" i="61"/>
  <c r="Y93" i="61"/>
  <c r="Z93" i="61"/>
  <c r="AA93" i="61"/>
  <c r="O94" i="61"/>
  <c r="P94" i="61"/>
  <c r="Q94" i="61"/>
  <c r="R94" i="61"/>
  <c r="S94" i="61"/>
  <c r="T94" i="61"/>
  <c r="U94" i="61"/>
  <c r="V94" i="61"/>
  <c r="W94" i="61"/>
  <c r="X94" i="61"/>
  <c r="Y94" i="61"/>
  <c r="Z94" i="61"/>
  <c r="AA94" i="61"/>
  <c r="O95" i="61"/>
  <c r="P95" i="61"/>
  <c r="Q95" i="61"/>
  <c r="R95" i="61"/>
  <c r="S95" i="61"/>
  <c r="T95" i="61"/>
  <c r="U95" i="61"/>
  <c r="V95" i="61"/>
  <c r="W95" i="61"/>
  <c r="X95" i="61"/>
  <c r="Y95" i="61"/>
  <c r="Z95" i="61"/>
  <c r="AA95" i="61"/>
  <c r="O96" i="61"/>
  <c r="P96" i="61"/>
  <c r="Q96" i="61"/>
  <c r="R96" i="61"/>
  <c r="S96" i="61"/>
  <c r="T96" i="61"/>
  <c r="U96" i="61"/>
  <c r="V96" i="61"/>
  <c r="W96" i="61"/>
  <c r="X96" i="61"/>
  <c r="Y96" i="61"/>
  <c r="Z96" i="61"/>
  <c r="AA96" i="61"/>
  <c r="O97" i="61"/>
  <c r="P97" i="61"/>
  <c r="Q97" i="61"/>
  <c r="R97" i="61"/>
  <c r="S97" i="61"/>
  <c r="T97" i="61"/>
  <c r="U97" i="61"/>
  <c r="V97" i="61"/>
  <c r="W97" i="61"/>
  <c r="X97" i="61"/>
  <c r="Y97" i="61"/>
  <c r="Z97" i="61"/>
  <c r="AA97" i="61"/>
  <c r="O98" i="61"/>
  <c r="P98" i="61"/>
  <c r="Q98" i="61"/>
  <c r="R98" i="61"/>
  <c r="S98" i="61"/>
  <c r="T98" i="61"/>
  <c r="U98" i="61"/>
  <c r="V98" i="61"/>
  <c r="W98" i="61"/>
  <c r="X98" i="61"/>
  <c r="Y98" i="61"/>
  <c r="Z98" i="61"/>
  <c r="AA98" i="61"/>
  <c r="O99" i="61"/>
  <c r="P99" i="61"/>
  <c r="Q99" i="61"/>
  <c r="R99" i="61"/>
  <c r="S99" i="61"/>
  <c r="T99" i="61"/>
  <c r="U99" i="61"/>
  <c r="V99" i="61"/>
  <c r="W99" i="61"/>
  <c r="X99" i="61"/>
  <c r="Y99" i="61"/>
  <c r="Z99" i="61"/>
  <c r="AA99" i="61"/>
  <c r="O100" i="61"/>
  <c r="P100" i="61"/>
  <c r="Q100" i="61"/>
  <c r="R100" i="61"/>
  <c r="S100" i="61"/>
  <c r="T100" i="61"/>
  <c r="U100" i="61"/>
  <c r="V100" i="61"/>
  <c r="W100" i="61"/>
  <c r="X100" i="61"/>
  <c r="Y100" i="61"/>
  <c r="Z100" i="61"/>
  <c r="AA100" i="61"/>
  <c r="O101" i="61"/>
  <c r="P101" i="61"/>
  <c r="Q101" i="61"/>
  <c r="R101" i="61"/>
  <c r="S101" i="61"/>
  <c r="T101" i="61"/>
  <c r="U101" i="61"/>
  <c r="V101" i="61"/>
  <c r="W101" i="61"/>
  <c r="X101" i="61"/>
  <c r="Y101" i="61"/>
  <c r="Z101" i="61"/>
  <c r="AA101" i="61"/>
  <c r="O102" i="61"/>
  <c r="P102" i="61"/>
  <c r="Q102" i="61"/>
  <c r="R102" i="61"/>
  <c r="S102" i="61"/>
  <c r="T102" i="61"/>
  <c r="U102" i="61"/>
  <c r="V102" i="61"/>
  <c r="W102" i="61"/>
  <c r="X102" i="61"/>
  <c r="Y102" i="61"/>
  <c r="Z102" i="61"/>
  <c r="AA102" i="61"/>
  <c r="O103" i="61"/>
  <c r="P103" i="61"/>
  <c r="Q103" i="61"/>
  <c r="R103" i="61"/>
  <c r="S103" i="61"/>
  <c r="T103" i="61"/>
  <c r="U103" i="61"/>
  <c r="V103" i="61"/>
  <c r="W103" i="61"/>
  <c r="X103" i="61"/>
  <c r="Y103" i="61"/>
  <c r="Z103" i="61"/>
  <c r="AA103" i="61"/>
  <c r="O104" i="61"/>
  <c r="P104" i="61"/>
  <c r="Q104" i="61"/>
  <c r="R104" i="61"/>
  <c r="S104" i="61"/>
  <c r="T104" i="61"/>
  <c r="U104" i="61"/>
  <c r="V104" i="61"/>
  <c r="W104" i="61"/>
  <c r="X104" i="61"/>
  <c r="Y104" i="61"/>
  <c r="Z104" i="61"/>
  <c r="AA104" i="61"/>
  <c r="O105" i="61"/>
  <c r="P105" i="61"/>
  <c r="Q105" i="61"/>
  <c r="R105" i="61"/>
  <c r="S105" i="61"/>
  <c r="T105" i="61"/>
  <c r="U105" i="61"/>
  <c r="V105" i="61"/>
  <c r="W105" i="61"/>
  <c r="X105" i="61"/>
  <c r="Y105" i="61"/>
  <c r="Z105" i="61"/>
  <c r="AA105" i="61"/>
  <c r="O106" i="61"/>
  <c r="P106" i="61"/>
  <c r="Q106" i="61"/>
  <c r="R106" i="61"/>
  <c r="S106" i="61"/>
  <c r="T106" i="61"/>
  <c r="U106" i="61"/>
  <c r="V106" i="61"/>
  <c r="W106" i="61"/>
  <c r="X106" i="61"/>
  <c r="Y106" i="61"/>
  <c r="Z106" i="61"/>
  <c r="AA106" i="61"/>
  <c r="O107" i="61"/>
  <c r="P107" i="61"/>
  <c r="Q107" i="61"/>
  <c r="R107" i="61"/>
  <c r="S107" i="61"/>
  <c r="T107" i="61"/>
  <c r="U107" i="61"/>
  <c r="V107" i="61"/>
  <c r="W107" i="61"/>
  <c r="X107" i="61"/>
  <c r="Y107" i="61"/>
  <c r="Z107" i="61"/>
  <c r="AA107" i="61"/>
  <c r="O108" i="61"/>
  <c r="P108" i="61"/>
  <c r="Q108" i="61"/>
  <c r="R108" i="61"/>
  <c r="S108" i="61"/>
  <c r="T108" i="61"/>
  <c r="U108" i="61"/>
  <c r="V108" i="61"/>
  <c r="W108" i="61"/>
  <c r="X108" i="61"/>
  <c r="Y108" i="61"/>
  <c r="Z108" i="61"/>
  <c r="AA108" i="61"/>
  <c r="O109" i="61"/>
  <c r="P109" i="61"/>
  <c r="Q109" i="61"/>
  <c r="R109" i="61"/>
  <c r="S109" i="61"/>
  <c r="T109" i="61"/>
  <c r="U109" i="61"/>
  <c r="V109" i="61"/>
  <c r="W109" i="61"/>
  <c r="X109" i="61"/>
  <c r="Y109" i="61"/>
  <c r="Z109" i="61"/>
  <c r="AA109" i="61"/>
  <c r="O110" i="61"/>
  <c r="P110" i="61"/>
  <c r="Q110" i="61"/>
  <c r="R110" i="61"/>
  <c r="S110" i="61"/>
  <c r="T110" i="61"/>
  <c r="U110" i="61"/>
  <c r="V110" i="61"/>
  <c r="W110" i="61"/>
  <c r="X110" i="61"/>
  <c r="Y110" i="61"/>
  <c r="Z110" i="61"/>
  <c r="AA110" i="61"/>
  <c r="O111" i="61"/>
  <c r="P111" i="61"/>
  <c r="Q111" i="61"/>
  <c r="R111" i="61"/>
  <c r="S111" i="61"/>
  <c r="T111" i="61"/>
  <c r="U111" i="61"/>
  <c r="V111" i="61"/>
  <c r="W111" i="61"/>
  <c r="X111" i="61"/>
  <c r="Y111" i="61"/>
  <c r="Z111" i="61"/>
  <c r="AA111" i="61"/>
  <c r="O112" i="61"/>
  <c r="P112" i="61"/>
  <c r="Q112" i="61"/>
  <c r="R112" i="61"/>
  <c r="S112" i="61"/>
  <c r="T112" i="61"/>
  <c r="U112" i="61"/>
  <c r="V112" i="61"/>
  <c r="W112" i="61"/>
  <c r="X112" i="61"/>
  <c r="Y112" i="61"/>
  <c r="Z112" i="61"/>
  <c r="AA112" i="61"/>
  <c r="O113" i="61"/>
  <c r="P113" i="61"/>
  <c r="Q113" i="61"/>
  <c r="R113" i="61"/>
  <c r="S113" i="61"/>
  <c r="T113" i="61"/>
  <c r="U113" i="61"/>
  <c r="V113" i="61"/>
  <c r="W113" i="61"/>
  <c r="X113" i="61"/>
  <c r="Y113" i="61"/>
  <c r="Z113" i="61"/>
  <c r="AA113" i="61"/>
  <c r="O114" i="61"/>
  <c r="P114" i="61"/>
  <c r="Q114" i="61"/>
  <c r="R114" i="61"/>
  <c r="S114" i="61"/>
  <c r="T114" i="61"/>
  <c r="U114" i="61"/>
  <c r="V114" i="61"/>
  <c r="W114" i="61"/>
  <c r="X114" i="61"/>
  <c r="Y114" i="61"/>
  <c r="Z114" i="61"/>
  <c r="AA114" i="61"/>
  <c r="O115" i="61"/>
  <c r="P115" i="61"/>
  <c r="Q115" i="61"/>
  <c r="R115" i="61"/>
  <c r="S115" i="61"/>
  <c r="T115" i="61"/>
  <c r="U115" i="61"/>
  <c r="V115" i="61"/>
  <c r="W115" i="61"/>
  <c r="X115" i="61"/>
  <c r="Y115" i="61"/>
  <c r="Z115" i="61"/>
  <c r="AA115" i="61"/>
  <c r="O116" i="61"/>
  <c r="P116" i="61"/>
  <c r="Q116" i="61"/>
  <c r="R116" i="61"/>
  <c r="S116" i="61"/>
  <c r="T116" i="61"/>
  <c r="U116" i="61"/>
  <c r="V116" i="61"/>
  <c r="W116" i="61"/>
  <c r="X116" i="61"/>
  <c r="Y116" i="61"/>
  <c r="Z116" i="61"/>
  <c r="AA116" i="61"/>
  <c r="O117" i="61"/>
  <c r="P117" i="61"/>
  <c r="Q117" i="61"/>
  <c r="R117" i="61"/>
  <c r="S117" i="61"/>
  <c r="T117" i="61"/>
  <c r="U117" i="61"/>
  <c r="V117" i="61"/>
  <c r="W117" i="61"/>
  <c r="X117" i="61"/>
  <c r="Y117" i="61"/>
  <c r="Z117" i="61"/>
  <c r="AA117" i="61"/>
  <c r="O118" i="61"/>
  <c r="P118" i="61"/>
  <c r="Q118" i="61"/>
  <c r="R118" i="61"/>
  <c r="S118" i="61"/>
  <c r="T118" i="61"/>
  <c r="U118" i="61"/>
  <c r="V118" i="61"/>
  <c r="W118" i="61"/>
  <c r="X118" i="61"/>
  <c r="Y118" i="61"/>
  <c r="Z118" i="61"/>
  <c r="AA118" i="61"/>
  <c r="O119" i="61"/>
  <c r="P119" i="61"/>
  <c r="Q119" i="61"/>
  <c r="R119" i="61"/>
  <c r="S119" i="61"/>
  <c r="T119" i="61"/>
  <c r="U119" i="61"/>
  <c r="V119" i="61"/>
  <c r="W119" i="61"/>
  <c r="X119" i="61"/>
  <c r="Y119" i="61"/>
  <c r="Z119" i="61"/>
  <c r="AA119" i="61"/>
  <c r="O120" i="61"/>
  <c r="P120" i="61"/>
  <c r="Q120" i="61"/>
  <c r="R120" i="61"/>
  <c r="S120" i="61"/>
  <c r="T120" i="61"/>
  <c r="U120" i="61"/>
  <c r="V120" i="61"/>
  <c r="W120" i="61"/>
  <c r="X120" i="61"/>
  <c r="Y120" i="61"/>
  <c r="Z120" i="61"/>
  <c r="AA120" i="61"/>
  <c r="O121" i="61"/>
  <c r="P121" i="61"/>
  <c r="Q121" i="61"/>
  <c r="R121" i="61"/>
  <c r="S121" i="61"/>
  <c r="T121" i="61"/>
  <c r="U121" i="61"/>
  <c r="V121" i="61"/>
  <c r="W121" i="61"/>
  <c r="X121" i="61"/>
  <c r="Y121" i="61"/>
  <c r="Z121" i="61"/>
  <c r="AA121" i="61"/>
  <c r="O122" i="61"/>
  <c r="P122" i="61"/>
  <c r="Q122" i="61"/>
  <c r="R122" i="61"/>
  <c r="S122" i="61"/>
  <c r="T122" i="61"/>
  <c r="U122" i="61"/>
  <c r="V122" i="61"/>
  <c r="W122" i="61"/>
  <c r="X122" i="61"/>
  <c r="Y122" i="61"/>
  <c r="Z122" i="61"/>
  <c r="AA122" i="61"/>
  <c r="O123" i="61"/>
  <c r="P123" i="61"/>
  <c r="Q123" i="61"/>
  <c r="R123" i="61"/>
  <c r="S123" i="61"/>
  <c r="T123" i="61"/>
  <c r="U123" i="61"/>
  <c r="V123" i="61"/>
  <c r="W123" i="61"/>
  <c r="X123" i="61"/>
  <c r="Y123" i="61"/>
  <c r="Z123" i="61"/>
  <c r="AA123" i="61"/>
  <c r="O124" i="61"/>
  <c r="P124" i="61"/>
  <c r="Q124" i="61"/>
  <c r="R124" i="61"/>
  <c r="S124" i="61"/>
  <c r="T124" i="61"/>
  <c r="U124" i="61"/>
  <c r="V124" i="61"/>
  <c r="W124" i="61"/>
  <c r="X124" i="61"/>
  <c r="Y124" i="61"/>
  <c r="Z124" i="61"/>
  <c r="AA124" i="61"/>
  <c r="O125" i="61"/>
  <c r="P125" i="61"/>
  <c r="Q125" i="61"/>
  <c r="R125" i="61"/>
  <c r="S125" i="61"/>
  <c r="T125" i="61"/>
  <c r="U125" i="61"/>
  <c r="V125" i="61"/>
  <c r="W125" i="61"/>
  <c r="X125" i="61"/>
  <c r="Y125" i="61"/>
  <c r="Z125" i="61"/>
  <c r="AA125" i="61"/>
  <c r="O126" i="61"/>
  <c r="P126" i="61"/>
  <c r="Q126" i="61"/>
  <c r="R126" i="61"/>
  <c r="S126" i="61"/>
  <c r="T126" i="61"/>
  <c r="U126" i="61"/>
  <c r="V126" i="61"/>
  <c r="W126" i="61"/>
  <c r="X126" i="61"/>
  <c r="Y126" i="61"/>
  <c r="Z126" i="61"/>
  <c r="AA126" i="61"/>
  <c r="O127" i="61"/>
  <c r="P127" i="61"/>
  <c r="Q127" i="61"/>
  <c r="R127" i="61"/>
  <c r="S127" i="61"/>
  <c r="T127" i="61"/>
  <c r="U127" i="61"/>
  <c r="V127" i="61"/>
  <c r="W127" i="61"/>
  <c r="X127" i="61"/>
  <c r="Y127" i="61"/>
  <c r="Z127" i="61"/>
  <c r="AA127" i="61"/>
  <c r="O128" i="61"/>
  <c r="P128" i="61"/>
  <c r="Q128" i="61"/>
  <c r="R128" i="61"/>
  <c r="S128" i="61"/>
  <c r="T128" i="61"/>
  <c r="U128" i="61"/>
  <c r="V128" i="61"/>
  <c r="W128" i="61"/>
  <c r="X128" i="61"/>
  <c r="Y128" i="61"/>
  <c r="Z128" i="61"/>
  <c r="AA128" i="61"/>
  <c r="O129" i="61"/>
  <c r="P129" i="61"/>
  <c r="Q129" i="61"/>
  <c r="R129" i="61"/>
  <c r="S129" i="61"/>
  <c r="T129" i="61"/>
  <c r="U129" i="61"/>
  <c r="V129" i="61"/>
  <c r="W129" i="61"/>
  <c r="X129" i="61"/>
  <c r="Y129" i="61"/>
  <c r="Z129" i="61"/>
  <c r="AA129" i="61"/>
  <c r="O130" i="61"/>
  <c r="P130" i="61"/>
  <c r="Q130" i="61"/>
  <c r="R130" i="61"/>
  <c r="S130" i="61"/>
  <c r="T130" i="61"/>
  <c r="U130" i="61"/>
  <c r="V130" i="61"/>
  <c r="W130" i="61"/>
  <c r="X130" i="61"/>
  <c r="Y130" i="61"/>
  <c r="Z130" i="61"/>
  <c r="AA130" i="61"/>
  <c r="O131" i="61"/>
  <c r="P131" i="61"/>
  <c r="Q131" i="61"/>
  <c r="R131" i="61"/>
  <c r="S131" i="61"/>
  <c r="T131" i="61"/>
  <c r="U131" i="61"/>
  <c r="V131" i="61"/>
  <c r="W131" i="61"/>
  <c r="X131" i="61"/>
  <c r="Y131" i="61"/>
  <c r="Z131" i="61"/>
  <c r="AA131" i="61"/>
  <c r="O132" i="61"/>
  <c r="P132" i="61"/>
  <c r="Q132" i="61"/>
  <c r="R132" i="61"/>
  <c r="S132" i="61"/>
  <c r="T132" i="61"/>
  <c r="U132" i="61"/>
  <c r="V132" i="61"/>
  <c r="W132" i="61"/>
  <c r="X132" i="61"/>
  <c r="Y132" i="61"/>
  <c r="Z132" i="61"/>
  <c r="AA132" i="61"/>
  <c r="O133" i="61"/>
  <c r="P133" i="61"/>
  <c r="Q133" i="61"/>
  <c r="R133" i="61"/>
  <c r="S133" i="61"/>
  <c r="T133" i="61"/>
  <c r="U133" i="61"/>
  <c r="V133" i="61"/>
  <c r="W133" i="61"/>
  <c r="X133" i="61"/>
  <c r="Y133" i="61"/>
  <c r="Z133" i="61"/>
  <c r="AA133" i="61"/>
  <c r="O134" i="61"/>
  <c r="P134" i="61"/>
  <c r="Q134" i="61"/>
  <c r="R134" i="61"/>
  <c r="S134" i="61"/>
  <c r="T134" i="61"/>
  <c r="U134" i="61"/>
  <c r="V134" i="61"/>
  <c r="W134" i="61"/>
  <c r="X134" i="61"/>
  <c r="Y134" i="61"/>
  <c r="Z134" i="61"/>
  <c r="AA134" i="61"/>
  <c r="O135" i="61"/>
  <c r="P135" i="61"/>
  <c r="Q135" i="61"/>
  <c r="R135" i="61"/>
  <c r="S135" i="61"/>
  <c r="T135" i="61"/>
  <c r="U135" i="61"/>
  <c r="V135" i="61"/>
  <c r="W135" i="61"/>
  <c r="X135" i="61"/>
  <c r="Y135" i="61"/>
  <c r="Z135" i="61"/>
  <c r="AA135" i="61"/>
  <c r="O136" i="61"/>
  <c r="P136" i="61"/>
  <c r="Q136" i="61"/>
  <c r="R136" i="61"/>
  <c r="S136" i="61"/>
  <c r="T136" i="61"/>
  <c r="U136" i="61"/>
  <c r="V136" i="61"/>
  <c r="W136" i="61"/>
  <c r="X136" i="61"/>
  <c r="Y136" i="61"/>
  <c r="Z136" i="61"/>
  <c r="AA136" i="61"/>
  <c r="O137" i="61"/>
  <c r="P137" i="61"/>
  <c r="Q137" i="61"/>
  <c r="R137" i="61"/>
  <c r="S137" i="61"/>
  <c r="T137" i="61"/>
  <c r="U137" i="61"/>
  <c r="V137" i="61"/>
  <c r="W137" i="61"/>
  <c r="X137" i="61"/>
  <c r="Y137" i="61"/>
  <c r="Z137" i="61"/>
  <c r="AA137" i="61"/>
  <c r="O138" i="61"/>
  <c r="P138" i="61"/>
  <c r="Q138" i="61"/>
  <c r="R138" i="61"/>
  <c r="S138" i="61"/>
  <c r="T138" i="61"/>
  <c r="U138" i="61"/>
  <c r="V138" i="61"/>
  <c r="W138" i="61"/>
  <c r="X138" i="61"/>
  <c r="Y138" i="61"/>
  <c r="Z138" i="61"/>
  <c r="AA138" i="61"/>
  <c r="O139" i="61"/>
  <c r="P139" i="61"/>
  <c r="Q139" i="61"/>
  <c r="R139" i="61"/>
  <c r="S139" i="61"/>
  <c r="T139" i="61"/>
  <c r="U139" i="61"/>
  <c r="V139" i="61"/>
  <c r="W139" i="61"/>
  <c r="X139" i="61"/>
  <c r="Y139" i="61"/>
  <c r="Z139" i="61"/>
  <c r="AA139" i="61"/>
  <c r="O140" i="61"/>
  <c r="P140" i="61"/>
  <c r="Q140" i="61"/>
  <c r="R140" i="61"/>
  <c r="S140" i="61"/>
  <c r="T140" i="61"/>
  <c r="U140" i="61"/>
  <c r="V140" i="61"/>
  <c r="W140" i="61"/>
  <c r="X140" i="61"/>
  <c r="Y140" i="61"/>
  <c r="Z140" i="61"/>
  <c r="AA140" i="61"/>
  <c r="O141" i="61"/>
  <c r="P141" i="61"/>
  <c r="Q141" i="61"/>
  <c r="R141" i="61"/>
  <c r="S141" i="61"/>
  <c r="T141" i="61"/>
  <c r="U141" i="61"/>
  <c r="V141" i="61"/>
  <c r="W141" i="61"/>
  <c r="X141" i="61"/>
  <c r="Y141" i="61"/>
  <c r="Z141" i="61"/>
  <c r="AA141" i="61"/>
  <c r="O142" i="61"/>
  <c r="P142" i="61"/>
  <c r="Q142" i="61"/>
  <c r="R142" i="61"/>
  <c r="S142" i="61"/>
  <c r="T142" i="61"/>
  <c r="U142" i="61"/>
  <c r="V142" i="61"/>
  <c r="W142" i="61"/>
  <c r="X142" i="61"/>
  <c r="Y142" i="61"/>
  <c r="Z142" i="61"/>
  <c r="AA142" i="61"/>
  <c r="O143" i="61"/>
  <c r="P143" i="61"/>
  <c r="Q143" i="61"/>
  <c r="R143" i="61"/>
  <c r="S143" i="61"/>
  <c r="T143" i="61"/>
  <c r="U143" i="61"/>
  <c r="V143" i="61"/>
  <c r="W143" i="61"/>
  <c r="X143" i="61"/>
  <c r="Y143" i="61"/>
  <c r="Z143" i="61"/>
  <c r="AA143" i="61"/>
  <c r="O144" i="61"/>
  <c r="P144" i="61"/>
  <c r="Q144" i="61"/>
  <c r="R144" i="61"/>
  <c r="S144" i="61"/>
  <c r="T144" i="61"/>
  <c r="U144" i="61"/>
  <c r="V144" i="61"/>
  <c r="W144" i="61"/>
  <c r="X144" i="61"/>
  <c r="Y144" i="61"/>
  <c r="Z144" i="61"/>
  <c r="AA144" i="61"/>
  <c r="O145" i="61"/>
  <c r="P145" i="61"/>
  <c r="Q145" i="61"/>
  <c r="R145" i="61"/>
  <c r="S145" i="61"/>
  <c r="T145" i="61"/>
  <c r="U145" i="61"/>
  <c r="V145" i="61"/>
  <c r="W145" i="61"/>
  <c r="X145" i="61"/>
  <c r="Y145" i="61"/>
  <c r="Z145" i="61"/>
  <c r="AA145" i="61"/>
  <c r="O146" i="61"/>
  <c r="P146" i="61"/>
  <c r="Q146" i="61"/>
  <c r="R146" i="61"/>
  <c r="S146" i="61"/>
  <c r="T146" i="61"/>
  <c r="U146" i="61"/>
  <c r="V146" i="61"/>
  <c r="W146" i="61"/>
  <c r="X146" i="61"/>
  <c r="Y146" i="61"/>
  <c r="Z146" i="61"/>
  <c r="AA146" i="61"/>
  <c r="O147" i="61"/>
  <c r="P147" i="61"/>
  <c r="Q147" i="61"/>
  <c r="R147" i="61"/>
  <c r="S147" i="61"/>
  <c r="T147" i="61"/>
  <c r="U147" i="61"/>
  <c r="V147" i="61"/>
  <c r="W147" i="61"/>
  <c r="X147" i="61"/>
  <c r="Y147" i="61"/>
  <c r="Z147" i="61"/>
  <c r="AA147" i="61"/>
  <c r="O148" i="61"/>
  <c r="P148" i="61"/>
  <c r="Q148" i="61"/>
  <c r="R148" i="61"/>
  <c r="S148" i="61"/>
  <c r="T148" i="61"/>
  <c r="U148" i="61"/>
  <c r="V148" i="61"/>
  <c r="W148" i="61"/>
  <c r="X148" i="61"/>
  <c r="Y148" i="61"/>
  <c r="Z148" i="61"/>
  <c r="AA148" i="61"/>
  <c r="O149" i="61"/>
  <c r="P149" i="61"/>
  <c r="Q149" i="61"/>
  <c r="R149" i="61"/>
  <c r="S149" i="61"/>
  <c r="T149" i="61"/>
  <c r="U149" i="61"/>
  <c r="V149" i="61"/>
  <c r="W149" i="61"/>
  <c r="X149" i="61"/>
  <c r="Y149" i="61"/>
  <c r="Z149" i="61"/>
  <c r="AA149" i="61"/>
  <c r="O150" i="61"/>
  <c r="P150" i="61"/>
  <c r="Q150" i="61"/>
  <c r="R150" i="61"/>
  <c r="S150" i="61"/>
  <c r="T150" i="61"/>
  <c r="U150" i="61"/>
  <c r="V150" i="61"/>
  <c r="W150" i="61"/>
  <c r="X150" i="61"/>
  <c r="Y150" i="61"/>
  <c r="Z150" i="61"/>
  <c r="AA150" i="61"/>
  <c r="O151" i="61"/>
  <c r="P151" i="61"/>
  <c r="Q151" i="61"/>
  <c r="R151" i="61"/>
  <c r="S151" i="61"/>
  <c r="T151" i="61"/>
  <c r="U151" i="61"/>
  <c r="V151" i="61"/>
  <c r="W151" i="61"/>
  <c r="X151" i="61"/>
  <c r="Y151" i="61"/>
  <c r="Z151" i="61"/>
  <c r="AA151" i="61"/>
  <c r="O152" i="61"/>
  <c r="P152" i="61"/>
  <c r="Q152" i="61"/>
  <c r="R152" i="61"/>
  <c r="S152" i="61"/>
  <c r="T152" i="61"/>
  <c r="U152" i="61"/>
  <c r="V152" i="61"/>
  <c r="W152" i="61"/>
  <c r="X152" i="61"/>
  <c r="Y152" i="61"/>
  <c r="Z152" i="61"/>
  <c r="AA152" i="61"/>
  <c r="O153" i="61"/>
  <c r="P153" i="61"/>
  <c r="Q153" i="61"/>
  <c r="R153" i="61"/>
  <c r="S153" i="61"/>
  <c r="T153" i="61"/>
  <c r="U153" i="61"/>
  <c r="V153" i="61"/>
  <c r="W153" i="61"/>
  <c r="X153" i="61"/>
  <c r="Y153" i="61"/>
  <c r="Z153" i="61"/>
  <c r="AA153" i="61"/>
  <c r="O154" i="61"/>
  <c r="P154" i="61"/>
  <c r="Q154" i="61"/>
  <c r="R154" i="61"/>
  <c r="S154" i="61"/>
  <c r="T154" i="61"/>
  <c r="U154" i="61"/>
  <c r="V154" i="61"/>
  <c r="W154" i="61"/>
  <c r="X154" i="61"/>
  <c r="Y154" i="61"/>
  <c r="Z154" i="61"/>
  <c r="AA154" i="61"/>
  <c r="O155" i="61"/>
  <c r="P155" i="61"/>
  <c r="Q155" i="61"/>
  <c r="R155" i="61"/>
  <c r="S155" i="61"/>
  <c r="T155" i="61"/>
  <c r="U155" i="61"/>
  <c r="V155" i="61"/>
  <c r="W155" i="61"/>
  <c r="X155" i="61"/>
  <c r="Y155" i="61"/>
  <c r="Z155" i="61"/>
  <c r="AA155" i="61"/>
  <c r="O156" i="61"/>
  <c r="P156" i="61"/>
  <c r="Q156" i="61"/>
  <c r="R156" i="61"/>
  <c r="S156" i="61"/>
  <c r="T156" i="61"/>
  <c r="U156" i="61"/>
  <c r="V156" i="61"/>
  <c r="W156" i="61"/>
  <c r="X156" i="61"/>
  <c r="Y156" i="61"/>
  <c r="Z156" i="61"/>
  <c r="AA156" i="61"/>
  <c r="O157" i="61"/>
  <c r="P157" i="61"/>
  <c r="Q157" i="61"/>
  <c r="R157" i="61"/>
  <c r="S157" i="61"/>
  <c r="T157" i="61"/>
  <c r="U157" i="61"/>
  <c r="V157" i="61"/>
  <c r="W157" i="61"/>
  <c r="X157" i="61"/>
  <c r="Y157" i="61"/>
  <c r="Z157" i="61"/>
  <c r="AA157" i="61"/>
  <c r="O158" i="61"/>
  <c r="P158" i="61"/>
  <c r="Q158" i="61"/>
  <c r="R158" i="61"/>
  <c r="S158" i="61"/>
  <c r="T158" i="61"/>
  <c r="U158" i="61"/>
  <c r="V158" i="61"/>
  <c r="W158" i="61"/>
  <c r="X158" i="61"/>
  <c r="Y158" i="61"/>
  <c r="Z158" i="61"/>
  <c r="AA158" i="61"/>
  <c r="O159" i="61"/>
  <c r="P159" i="61"/>
  <c r="Q159" i="61"/>
  <c r="R159" i="61"/>
  <c r="S159" i="61"/>
  <c r="T159" i="61"/>
  <c r="U159" i="61"/>
  <c r="V159" i="61"/>
  <c r="W159" i="61"/>
  <c r="X159" i="61"/>
  <c r="Y159" i="61"/>
  <c r="Z159" i="61"/>
  <c r="AA159" i="61"/>
  <c r="O160" i="61"/>
  <c r="P160" i="61"/>
  <c r="Q160" i="61"/>
  <c r="R160" i="61"/>
  <c r="S160" i="61"/>
  <c r="T160" i="61"/>
  <c r="U160" i="61"/>
  <c r="V160" i="61"/>
  <c r="W160" i="61"/>
  <c r="X160" i="61"/>
  <c r="Y160" i="61"/>
  <c r="Z160" i="61"/>
  <c r="AA160" i="61"/>
  <c r="O161" i="61"/>
  <c r="P161" i="61"/>
  <c r="Q161" i="61"/>
  <c r="R161" i="61"/>
  <c r="S161" i="61"/>
  <c r="T161" i="61"/>
  <c r="U161" i="61"/>
  <c r="V161" i="61"/>
  <c r="W161" i="61"/>
  <c r="X161" i="61"/>
  <c r="Y161" i="61"/>
  <c r="Z161" i="61"/>
  <c r="AA161" i="61"/>
  <c r="O162" i="61"/>
  <c r="P162" i="61"/>
  <c r="Q162" i="61"/>
  <c r="R162" i="61"/>
  <c r="S162" i="61"/>
  <c r="T162" i="61"/>
  <c r="U162" i="61"/>
  <c r="V162" i="61"/>
  <c r="W162" i="61"/>
  <c r="X162" i="61"/>
  <c r="Y162" i="61"/>
  <c r="Z162" i="61"/>
  <c r="AA162" i="61"/>
  <c r="O163" i="61"/>
  <c r="P163" i="61"/>
  <c r="Q163" i="61"/>
  <c r="R163" i="61"/>
  <c r="S163" i="61"/>
  <c r="T163" i="61"/>
  <c r="U163" i="61"/>
  <c r="V163" i="61"/>
  <c r="W163" i="61"/>
  <c r="X163" i="61"/>
  <c r="Y163" i="61"/>
  <c r="Z163" i="61"/>
  <c r="AA163" i="61"/>
  <c r="O164" i="61"/>
  <c r="P164" i="61"/>
  <c r="Q164" i="61"/>
  <c r="R164" i="61"/>
  <c r="S164" i="61"/>
  <c r="T164" i="61"/>
  <c r="U164" i="61"/>
  <c r="V164" i="61"/>
  <c r="W164" i="61"/>
  <c r="X164" i="61"/>
  <c r="Y164" i="61"/>
  <c r="Z164" i="61"/>
  <c r="AA164" i="61"/>
  <c r="O165" i="61"/>
  <c r="P165" i="61"/>
  <c r="Q165" i="61"/>
  <c r="R165" i="61"/>
  <c r="S165" i="61"/>
  <c r="T165" i="61"/>
  <c r="U165" i="61"/>
  <c r="V165" i="61"/>
  <c r="W165" i="61"/>
  <c r="X165" i="61"/>
  <c r="Y165" i="61"/>
  <c r="Z165" i="61"/>
  <c r="AA165" i="61"/>
  <c r="O166" i="61"/>
  <c r="P166" i="61"/>
  <c r="Q166" i="61"/>
  <c r="R166" i="61"/>
  <c r="S166" i="61"/>
  <c r="T166" i="61"/>
  <c r="U166" i="61"/>
  <c r="V166" i="61"/>
  <c r="W166" i="61"/>
  <c r="X166" i="61"/>
  <c r="Y166" i="61"/>
  <c r="Z166" i="61"/>
  <c r="AA166" i="61"/>
  <c r="O167" i="61"/>
  <c r="P167" i="61"/>
  <c r="Q167" i="61"/>
  <c r="R167" i="61"/>
  <c r="S167" i="61"/>
  <c r="T167" i="61"/>
  <c r="U167" i="61"/>
  <c r="V167" i="61"/>
  <c r="W167" i="61"/>
  <c r="X167" i="61"/>
  <c r="Y167" i="61"/>
  <c r="Z167" i="61"/>
  <c r="AA167" i="61"/>
  <c r="O168" i="61"/>
  <c r="P168" i="61"/>
  <c r="Q168" i="61"/>
  <c r="R168" i="61"/>
  <c r="S168" i="61"/>
  <c r="T168" i="61"/>
  <c r="U168" i="61"/>
  <c r="V168" i="61"/>
  <c r="W168" i="61"/>
  <c r="X168" i="61"/>
  <c r="Y168" i="61"/>
  <c r="Z168" i="61"/>
  <c r="AA168" i="61"/>
  <c r="O169" i="61"/>
  <c r="P169" i="61"/>
  <c r="Q169" i="61"/>
  <c r="R169" i="61"/>
  <c r="S169" i="61"/>
  <c r="T169" i="61"/>
  <c r="U169" i="61"/>
  <c r="V169" i="61"/>
  <c r="W169" i="61"/>
  <c r="X169" i="61"/>
  <c r="Y169" i="61"/>
  <c r="Z169" i="61"/>
  <c r="AA169" i="61"/>
  <c r="O170" i="61"/>
  <c r="P170" i="61"/>
  <c r="Q170" i="61"/>
  <c r="R170" i="61"/>
  <c r="S170" i="61"/>
  <c r="T170" i="61"/>
  <c r="U170" i="61"/>
  <c r="V170" i="61"/>
  <c r="W170" i="61"/>
  <c r="X170" i="61"/>
  <c r="Y170" i="61"/>
  <c r="Z170" i="61"/>
  <c r="AA170" i="61"/>
  <c r="O171" i="61"/>
  <c r="P171" i="61"/>
  <c r="Q171" i="61"/>
  <c r="R171" i="61"/>
  <c r="S171" i="61"/>
  <c r="T171" i="61"/>
  <c r="U171" i="61"/>
  <c r="V171" i="61"/>
  <c r="W171" i="61"/>
  <c r="X171" i="61"/>
  <c r="Y171" i="61"/>
  <c r="Z171" i="61"/>
  <c r="AA171" i="61"/>
  <c r="O172" i="61"/>
  <c r="P172" i="61"/>
  <c r="Q172" i="61"/>
  <c r="R172" i="61"/>
  <c r="S172" i="61"/>
  <c r="T172" i="61"/>
  <c r="U172" i="61"/>
  <c r="V172" i="61"/>
  <c r="W172" i="61"/>
  <c r="X172" i="61"/>
  <c r="Y172" i="61"/>
  <c r="Z172" i="61"/>
  <c r="AA172" i="61"/>
  <c r="O173" i="61"/>
  <c r="P173" i="61"/>
  <c r="Q173" i="61"/>
  <c r="R173" i="61"/>
  <c r="S173" i="61"/>
  <c r="T173" i="61"/>
  <c r="U173" i="61"/>
  <c r="V173" i="61"/>
  <c r="W173" i="61"/>
  <c r="X173" i="61"/>
  <c r="Y173" i="61"/>
  <c r="Z173" i="61"/>
  <c r="AA173" i="61"/>
  <c r="O174" i="61"/>
  <c r="P174" i="61"/>
  <c r="Q174" i="61"/>
  <c r="R174" i="61"/>
  <c r="S174" i="61"/>
  <c r="T174" i="61"/>
  <c r="U174" i="61"/>
  <c r="V174" i="61"/>
  <c r="W174" i="61"/>
  <c r="X174" i="61"/>
  <c r="Y174" i="61"/>
  <c r="Z174" i="61"/>
  <c r="AA174" i="61"/>
  <c r="O175" i="61"/>
  <c r="P175" i="61"/>
  <c r="Q175" i="61"/>
  <c r="R175" i="61"/>
  <c r="S175" i="61"/>
  <c r="T175" i="61"/>
  <c r="U175" i="61"/>
  <c r="V175" i="61"/>
  <c r="W175" i="61"/>
  <c r="X175" i="61"/>
  <c r="Y175" i="61"/>
  <c r="Z175" i="61"/>
  <c r="AA175" i="61"/>
  <c r="O176" i="61"/>
  <c r="P176" i="61"/>
  <c r="Q176" i="61"/>
  <c r="R176" i="61"/>
  <c r="S176" i="61"/>
  <c r="T176" i="61"/>
  <c r="U176" i="61"/>
  <c r="V176" i="61"/>
  <c r="W176" i="61"/>
  <c r="X176" i="61"/>
  <c r="Y176" i="61"/>
  <c r="Z176" i="61"/>
  <c r="AA176" i="61"/>
  <c r="O177" i="61"/>
  <c r="P177" i="61"/>
  <c r="Q177" i="61"/>
  <c r="R177" i="61"/>
  <c r="S177" i="61"/>
  <c r="T177" i="61"/>
  <c r="U177" i="61"/>
  <c r="V177" i="61"/>
  <c r="W177" i="61"/>
  <c r="X177" i="61"/>
  <c r="Y177" i="61"/>
  <c r="Z177" i="61"/>
  <c r="AA177" i="61"/>
  <c r="O178" i="61"/>
  <c r="P178" i="61"/>
  <c r="Q178" i="61"/>
  <c r="R178" i="61"/>
  <c r="S178" i="61"/>
  <c r="T178" i="61"/>
  <c r="U178" i="61"/>
  <c r="V178" i="61"/>
  <c r="W178" i="61"/>
  <c r="X178" i="61"/>
  <c r="Y178" i="61"/>
  <c r="Z178" i="61"/>
  <c r="AA178" i="61"/>
  <c r="O179" i="61"/>
  <c r="P179" i="61"/>
  <c r="Q179" i="61"/>
  <c r="R179" i="61"/>
  <c r="S179" i="61"/>
  <c r="T179" i="61"/>
  <c r="U179" i="61"/>
  <c r="V179" i="61"/>
  <c r="W179" i="61"/>
  <c r="X179" i="61"/>
  <c r="Y179" i="61"/>
  <c r="Z179" i="61"/>
  <c r="AA179" i="61"/>
  <c r="O180" i="61"/>
  <c r="P180" i="61"/>
  <c r="Q180" i="61"/>
  <c r="R180" i="61"/>
  <c r="S180" i="61"/>
  <c r="T180" i="61"/>
  <c r="U180" i="61"/>
  <c r="V180" i="61"/>
  <c r="W180" i="61"/>
  <c r="X180" i="61"/>
  <c r="Y180" i="61"/>
  <c r="Z180" i="61"/>
  <c r="AA180" i="61"/>
  <c r="O181" i="61"/>
  <c r="P181" i="61"/>
  <c r="Q181" i="61"/>
  <c r="R181" i="61"/>
  <c r="S181" i="61"/>
  <c r="T181" i="61"/>
  <c r="U181" i="61"/>
  <c r="V181" i="61"/>
  <c r="W181" i="61"/>
  <c r="X181" i="61"/>
  <c r="Y181" i="61"/>
  <c r="Z181" i="61"/>
  <c r="AA181" i="61"/>
  <c r="O182" i="61"/>
  <c r="P182" i="61"/>
  <c r="Q182" i="61"/>
  <c r="R182" i="61"/>
  <c r="S182" i="61"/>
  <c r="T182" i="61"/>
  <c r="U182" i="61"/>
  <c r="V182" i="61"/>
  <c r="W182" i="61"/>
  <c r="X182" i="61"/>
  <c r="Y182" i="61"/>
  <c r="Z182" i="61"/>
  <c r="AA182" i="61"/>
  <c r="O183" i="61"/>
  <c r="P183" i="61"/>
  <c r="Q183" i="61"/>
  <c r="R183" i="61"/>
  <c r="S183" i="61"/>
  <c r="T183" i="61"/>
  <c r="U183" i="61"/>
  <c r="V183" i="61"/>
  <c r="W183" i="61"/>
  <c r="X183" i="61"/>
  <c r="Y183" i="61"/>
  <c r="Z183" i="61"/>
  <c r="AA183" i="61"/>
  <c r="O184" i="61"/>
  <c r="P184" i="61"/>
  <c r="Q184" i="61"/>
  <c r="R184" i="61"/>
  <c r="S184" i="61"/>
  <c r="T184" i="61"/>
  <c r="U184" i="61"/>
  <c r="V184" i="61"/>
  <c r="W184" i="61"/>
  <c r="X184" i="61"/>
  <c r="Y184" i="61"/>
  <c r="Z184" i="61"/>
  <c r="AA184" i="61"/>
  <c r="O185" i="61"/>
  <c r="P185" i="61"/>
  <c r="Q185" i="61"/>
  <c r="R185" i="61"/>
  <c r="S185" i="61"/>
  <c r="T185" i="61"/>
  <c r="U185" i="61"/>
  <c r="V185" i="61"/>
  <c r="W185" i="61"/>
  <c r="X185" i="61"/>
  <c r="Y185" i="61"/>
  <c r="Z185" i="61"/>
  <c r="AA185" i="61"/>
  <c r="O186" i="61"/>
  <c r="P186" i="61"/>
  <c r="Q186" i="61"/>
  <c r="R186" i="61"/>
  <c r="S186" i="61"/>
  <c r="T186" i="61"/>
  <c r="U186" i="61"/>
  <c r="V186" i="61"/>
  <c r="W186" i="61"/>
  <c r="X186" i="61"/>
  <c r="Y186" i="61"/>
  <c r="Z186" i="61"/>
  <c r="AA186" i="61"/>
  <c r="O187" i="61"/>
  <c r="P187" i="61"/>
  <c r="Q187" i="61"/>
  <c r="R187" i="61"/>
  <c r="S187" i="61"/>
  <c r="T187" i="61"/>
  <c r="U187" i="61"/>
  <c r="V187" i="61"/>
  <c r="W187" i="61"/>
  <c r="X187" i="61"/>
  <c r="Y187" i="61"/>
  <c r="Z187" i="61"/>
  <c r="AA187" i="61"/>
  <c r="O188" i="61"/>
  <c r="P188" i="61"/>
  <c r="Q188" i="61"/>
  <c r="R188" i="61"/>
  <c r="S188" i="61"/>
  <c r="T188" i="61"/>
  <c r="U188" i="61"/>
  <c r="V188" i="61"/>
  <c r="W188" i="61"/>
  <c r="X188" i="61"/>
  <c r="Y188" i="61"/>
  <c r="Z188" i="61"/>
  <c r="AA188" i="61"/>
  <c r="O189" i="61"/>
  <c r="P189" i="61"/>
  <c r="Q189" i="61"/>
  <c r="R189" i="61"/>
  <c r="S189" i="61"/>
  <c r="T189" i="61"/>
  <c r="U189" i="61"/>
  <c r="V189" i="61"/>
  <c r="W189" i="61"/>
  <c r="X189" i="61"/>
  <c r="Y189" i="61"/>
  <c r="Z189" i="61"/>
  <c r="AA18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AA189" i="67"/>
  <c r="Z189" i="67"/>
  <c r="Y189" i="67"/>
  <c r="X189" i="67"/>
  <c r="W189" i="67"/>
  <c r="V189" i="67"/>
  <c r="U189" i="67"/>
  <c r="T189" i="67"/>
  <c r="S189" i="67"/>
  <c r="R189" i="67"/>
  <c r="Q189" i="67"/>
  <c r="P189" i="67"/>
  <c r="O189" i="67"/>
  <c r="AA188" i="67"/>
  <c r="Z188" i="67"/>
  <c r="Y188" i="67"/>
  <c r="X188" i="67"/>
  <c r="W188" i="67"/>
  <c r="V188" i="67"/>
  <c r="U188" i="67"/>
  <c r="T188" i="67"/>
  <c r="S188" i="67"/>
  <c r="R188" i="67"/>
  <c r="Q188" i="67"/>
  <c r="P188" i="67"/>
  <c r="O188" i="67"/>
  <c r="AA187" i="67"/>
  <c r="Z187" i="67"/>
  <c r="Y187" i="67"/>
  <c r="X187" i="67"/>
  <c r="W187" i="67"/>
  <c r="V187" i="67"/>
  <c r="U187" i="67"/>
  <c r="T187" i="67"/>
  <c r="S187" i="67"/>
  <c r="R187" i="67"/>
  <c r="Q187" i="67"/>
  <c r="P187" i="67"/>
  <c r="O187" i="67"/>
  <c r="AA186" i="67"/>
  <c r="Z186" i="67"/>
  <c r="Y186" i="67"/>
  <c r="X186" i="67"/>
  <c r="W186" i="67"/>
  <c r="V186" i="67"/>
  <c r="U186" i="67"/>
  <c r="T186" i="67"/>
  <c r="S186" i="67"/>
  <c r="R186" i="67"/>
  <c r="Q186" i="67"/>
  <c r="P186" i="67"/>
  <c r="O186" i="67"/>
  <c r="AA185" i="67"/>
  <c r="Z185" i="67"/>
  <c r="Y185" i="67"/>
  <c r="X185" i="67"/>
  <c r="W185" i="67"/>
  <c r="V185" i="67"/>
  <c r="U185" i="67"/>
  <c r="T185" i="67"/>
  <c r="S185" i="67"/>
  <c r="R185" i="67"/>
  <c r="Q185" i="67"/>
  <c r="P185" i="67"/>
  <c r="O185" i="67"/>
  <c r="AA184" i="67"/>
  <c r="Z184" i="67"/>
  <c r="Y184" i="67"/>
  <c r="X184" i="67"/>
  <c r="W184" i="67"/>
  <c r="V184" i="67"/>
  <c r="U184" i="67"/>
  <c r="T184" i="67"/>
  <c r="S184" i="67"/>
  <c r="R184" i="67"/>
  <c r="Q184" i="67"/>
  <c r="P184" i="67"/>
  <c r="O184" i="67"/>
  <c r="AA183" i="67"/>
  <c r="Z183" i="67"/>
  <c r="Y183" i="67"/>
  <c r="X183" i="67"/>
  <c r="W183" i="67"/>
  <c r="V183" i="67"/>
  <c r="U183" i="67"/>
  <c r="T183" i="67"/>
  <c r="S183" i="67"/>
  <c r="R183" i="67"/>
  <c r="Q183" i="67"/>
  <c r="P183" i="67"/>
  <c r="O183" i="67"/>
  <c r="AA182" i="67"/>
  <c r="Z182" i="67"/>
  <c r="Y182" i="67"/>
  <c r="X182" i="67"/>
  <c r="W182" i="67"/>
  <c r="V182" i="67"/>
  <c r="U182" i="67"/>
  <c r="T182" i="67"/>
  <c r="S182" i="67"/>
  <c r="R182" i="67"/>
  <c r="Q182" i="67"/>
  <c r="P182" i="67"/>
  <c r="O182" i="67"/>
  <c r="AA181" i="67"/>
  <c r="Z181" i="67"/>
  <c r="Y181" i="67"/>
  <c r="X181" i="67"/>
  <c r="W181" i="67"/>
  <c r="V181" i="67"/>
  <c r="U181" i="67"/>
  <c r="T181" i="67"/>
  <c r="S181" i="67"/>
  <c r="R181" i="67"/>
  <c r="Q181" i="67"/>
  <c r="P181" i="67"/>
  <c r="O181" i="67"/>
  <c r="AA180" i="67"/>
  <c r="Z180" i="67"/>
  <c r="Y180" i="67"/>
  <c r="X180" i="67"/>
  <c r="W180" i="67"/>
  <c r="V180" i="67"/>
  <c r="U180" i="67"/>
  <c r="T180" i="67"/>
  <c r="S180" i="67"/>
  <c r="R180" i="67"/>
  <c r="Q180" i="67"/>
  <c r="P180" i="67"/>
  <c r="O180" i="67"/>
  <c r="AA179" i="67"/>
  <c r="Z179" i="67"/>
  <c r="Y179" i="67"/>
  <c r="X179" i="67"/>
  <c r="W179" i="67"/>
  <c r="V179" i="67"/>
  <c r="U179" i="67"/>
  <c r="T179" i="67"/>
  <c r="S179" i="67"/>
  <c r="R179" i="67"/>
  <c r="Q179" i="67"/>
  <c r="P179" i="67"/>
  <c r="O179" i="67"/>
  <c r="AA178" i="67"/>
  <c r="Z178" i="67"/>
  <c r="Y178" i="67"/>
  <c r="X178" i="67"/>
  <c r="W178" i="67"/>
  <c r="V178" i="67"/>
  <c r="U178" i="67"/>
  <c r="T178" i="67"/>
  <c r="S178" i="67"/>
  <c r="R178" i="67"/>
  <c r="Q178" i="67"/>
  <c r="P178" i="67"/>
  <c r="O178" i="67"/>
  <c r="AA177" i="67"/>
  <c r="Z177" i="67"/>
  <c r="Y177" i="67"/>
  <c r="X177" i="67"/>
  <c r="W177" i="67"/>
  <c r="V177" i="67"/>
  <c r="U177" i="67"/>
  <c r="T177" i="67"/>
  <c r="S177" i="67"/>
  <c r="R177" i="67"/>
  <c r="Q177" i="67"/>
  <c r="P177" i="67"/>
  <c r="O177" i="67"/>
  <c r="AA176" i="67"/>
  <c r="Z176" i="67"/>
  <c r="Y176" i="67"/>
  <c r="X176" i="67"/>
  <c r="W176" i="67"/>
  <c r="V176" i="67"/>
  <c r="U176" i="67"/>
  <c r="T176" i="67"/>
  <c r="S176" i="67"/>
  <c r="R176" i="67"/>
  <c r="Q176" i="67"/>
  <c r="P176" i="67"/>
  <c r="O176" i="67"/>
  <c r="AA175" i="67"/>
  <c r="Z175" i="67"/>
  <c r="Y175" i="67"/>
  <c r="X175" i="67"/>
  <c r="W175" i="67"/>
  <c r="V175" i="67"/>
  <c r="U175" i="67"/>
  <c r="T175" i="67"/>
  <c r="S175" i="67"/>
  <c r="R175" i="67"/>
  <c r="Q175" i="67"/>
  <c r="P175" i="67"/>
  <c r="O175" i="67"/>
  <c r="AA174" i="67"/>
  <c r="Z174" i="67"/>
  <c r="Y174" i="67"/>
  <c r="X174" i="67"/>
  <c r="W174" i="67"/>
  <c r="V174" i="67"/>
  <c r="U174" i="67"/>
  <c r="T174" i="67"/>
  <c r="S174" i="67"/>
  <c r="R174" i="67"/>
  <c r="Q174" i="67"/>
  <c r="P174" i="67"/>
  <c r="O174" i="67"/>
  <c r="AA173" i="67"/>
  <c r="Z173" i="67"/>
  <c r="Y173" i="67"/>
  <c r="X173" i="67"/>
  <c r="W173" i="67"/>
  <c r="V173" i="67"/>
  <c r="U173" i="67"/>
  <c r="T173" i="67"/>
  <c r="S173" i="67"/>
  <c r="R173" i="67"/>
  <c r="Q173" i="67"/>
  <c r="P173" i="67"/>
  <c r="O173" i="67"/>
  <c r="AA172" i="67"/>
  <c r="Z172" i="67"/>
  <c r="Y172" i="67"/>
  <c r="X172" i="67"/>
  <c r="W172" i="67"/>
  <c r="V172" i="67"/>
  <c r="U172" i="67"/>
  <c r="T172" i="67"/>
  <c r="S172" i="67"/>
  <c r="R172" i="67"/>
  <c r="Q172" i="67"/>
  <c r="P172" i="67"/>
  <c r="O172" i="67"/>
  <c r="AA171" i="67"/>
  <c r="Z171" i="67"/>
  <c r="Y171" i="67"/>
  <c r="X171" i="67"/>
  <c r="W171" i="67"/>
  <c r="V171" i="67"/>
  <c r="U171" i="67"/>
  <c r="T171" i="67"/>
  <c r="S171" i="67"/>
  <c r="R171" i="67"/>
  <c r="Q171" i="67"/>
  <c r="P171" i="67"/>
  <c r="O171" i="67"/>
  <c r="AA170" i="67"/>
  <c r="Z170" i="67"/>
  <c r="Y170" i="67"/>
  <c r="X170" i="67"/>
  <c r="W170" i="67"/>
  <c r="V170" i="67"/>
  <c r="U170" i="67"/>
  <c r="T170" i="67"/>
  <c r="S170" i="67"/>
  <c r="R170" i="67"/>
  <c r="Q170" i="67"/>
  <c r="P170" i="67"/>
  <c r="O170" i="67"/>
  <c r="AA169" i="67"/>
  <c r="Z169" i="67"/>
  <c r="Y169" i="67"/>
  <c r="X169" i="67"/>
  <c r="W169" i="67"/>
  <c r="V169" i="67"/>
  <c r="U169" i="67"/>
  <c r="T169" i="67"/>
  <c r="S169" i="67"/>
  <c r="R169" i="67"/>
  <c r="Q169" i="67"/>
  <c r="P169" i="67"/>
  <c r="O169" i="67"/>
  <c r="AA168" i="67"/>
  <c r="Z168" i="67"/>
  <c r="Y168" i="67"/>
  <c r="X168" i="67"/>
  <c r="W168" i="67"/>
  <c r="V168" i="67"/>
  <c r="U168" i="67"/>
  <c r="T168" i="67"/>
  <c r="S168" i="67"/>
  <c r="R168" i="67"/>
  <c r="Q168" i="67"/>
  <c r="P168" i="67"/>
  <c r="O168" i="67"/>
  <c r="AA167" i="67"/>
  <c r="Z167" i="67"/>
  <c r="Y167" i="67"/>
  <c r="X167" i="67"/>
  <c r="W167" i="67"/>
  <c r="V167" i="67"/>
  <c r="U167" i="67"/>
  <c r="T167" i="67"/>
  <c r="S167" i="67"/>
  <c r="R167" i="67"/>
  <c r="Q167" i="67"/>
  <c r="P167" i="67"/>
  <c r="O167" i="67"/>
  <c r="AA166" i="67"/>
  <c r="Z166" i="67"/>
  <c r="Y166" i="67"/>
  <c r="X166" i="67"/>
  <c r="W166" i="67"/>
  <c r="V166" i="67"/>
  <c r="U166" i="67"/>
  <c r="T166" i="67"/>
  <c r="S166" i="67"/>
  <c r="R166" i="67"/>
  <c r="Q166" i="67"/>
  <c r="P166" i="67"/>
  <c r="O166" i="67"/>
  <c r="AA165" i="67"/>
  <c r="Z165" i="67"/>
  <c r="Y165" i="67"/>
  <c r="X165" i="67"/>
  <c r="W165" i="67"/>
  <c r="V165" i="67"/>
  <c r="U165" i="67"/>
  <c r="T165" i="67"/>
  <c r="S165" i="67"/>
  <c r="R165" i="67"/>
  <c r="Q165" i="67"/>
  <c r="P165" i="67"/>
  <c r="O165" i="67"/>
  <c r="AA164" i="67"/>
  <c r="Z164" i="67"/>
  <c r="Y164" i="67"/>
  <c r="X164" i="67"/>
  <c r="W164" i="67"/>
  <c r="V164" i="67"/>
  <c r="U164" i="67"/>
  <c r="T164" i="67"/>
  <c r="S164" i="67"/>
  <c r="R164" i="67"/>
  <c r="Q164" i="67"/>
  <c r="P164" i="67"/>
  <c r="O164" i="67"/>
  <c r="AA163" i="67"/>
  <c r="Z163" i="67"/>
  <c r="Y163" i="67"/>
  <c r="X163" i="67"/>
  <c r="W163" i="67"/>
  <c r="V163" i="67"/>
  <c r="U163" i="67"/>
  <c r="T163" i="67"/>
  <c r="S163" i="67"/>
  <c r="R163" i="67"/>
  <c r="Q163" i="67"/>
  <c r="P163" i="67"/>
  <c r="O163" i="67"/>
  <c r="AA162" i="67"/>
  <c r="Z162" i="67"/>
  <c r="Y162" i="67"/>
  <c r="X162" i="67"/>
  <c r="W162" i="67"/>
  <c r="V162" i="67"/>
  <c r="U162" i="67"/>
  <c r="T162" i="67"/>
  <c r="S162" i="67"/>
  <c r="R162" i="67"/>
  <c r="Q162" i="67"/>
  <c r="P162" i="67"/>
  <c r="O162" i="67"/>
  <c r="AA161" i="67"/>
  <c r="Z161" i="67"/>
  <c r="Y161" i="67"/>
  <c r="X161" i="67"/>
  <c r="W161" i="67"/>
  <c r="V161" i="67"/>
  <c r="U161" i="67"/>
  <c r="T161" i="67"/>
  <c r="S161" i="67"/>
  <c r="R161" i="67"/>
  <c r="Q161" i="67"/>
  <c r="P161" i="67"/>
  <c r="O161" i="67"/>
  <c r="AA160" i="67"/>
  <c r="Z160" i="67"/>
  <c r="Y160" i="67"/>
  <c r="X160" i="67"/>
  <c r="W160" i="67"/>
  <c r="V160" i="67"/>
  <c r="U160" i="67"/>
  <c r="T160" i="67"/>
  <c r="S160" i="67"/>
  <c r="R160" i="67"/>
  <c r="Q160" i="67"/>
  <c r="P160" i="67"/>
  <c r="O160" i="67"/>
  <c r="AA159" i="67"/>
  <c r="Z159" i="67"/>
  <c r="Y159" i="67"/>
  <c r="X159" i="67"/>
  <c r="W159" i="67"/>
  <c r="V159" i="67"/>
  <c r="U159" i="67"/>
  <c r="T159" i="67"/>
  <c r="S159" i="67"/>
  <c r="R159" i="67"/>
  <c r="Q159" i="67"/>
  <c r="P159" i="67"/>
  <c r="O159" i="67"/>
  <c r="AA158" i="67"/>
  <c r="Z158" i="67"/>
  <c r="Y158" i="67"/>
  <c r="X158" i="67"/>
  <c r="W158" i="67"/>
  <c r="V158" i="67"/>
  <c r="U158" i="67"/>
  <c r="T158" i="67"/>
  <c r="S158" i="67"/>
  <c r="R158" i="67"/>
  <c r="Q158" i="67"/>
  <c r="P158" i="67"/>
  <c r="O158" i="67"/>
  <c r="AA157" i="67"/>
  <c r="Z157" i="67"/>
  <c r="Y157" i="67"/>
  <c r="X157" i="67"/>
  <c r="W157" i="67"/>
  <c r="V157" i="67"/>
  <c r="U157" i="67"/>
  <c r="T157" i="67"/>
  <c r="S157" i="67"/>
  <c r="R157" i="67"/>
  <c r="Q157" i="67"/>
  <c r="P157" i="67"/>
  <c r="O157" i="67"/>
  <c r="AA156" i="67"/>
  <c r="Z156" i="67"/>
  <c r="Y156" i="67"/>
  <c r="X156" i="67"/>
  <c r="W156" i="67"/>
  <c r="V156" i="67"/>
  <c r="U156" i="67"/>
  <c r="T156" i="67"/>
  <c r="S156" i="67"/>
  <c r="R156" i="67"/>
  <c r="Q156" i="67"/>
  <c r="P156" i="67"/>
  <c r="O156" i="67"/>
  <c r="AA155" i="67"/>
  <c r="Z155" i="67"/>
  <c r="Y155" i="67"/>
  <c r="X155" i="67"/>
  <c r="W155" i="67"/>
  <c r="V155" i="67"/>
  <c r="U155" i="67"/>
  <c r="T155" i="67"/>
  <c r="S155" i="67"/>
  <c r="R155" i="67"/>
  <c r="Q155" i="67"/>
  <c r="P155" i="67"/>
  <c r="O155" i="67"/>
  <c r="AA154" i="67"/>
  <c r="Z154" i="67"/>
  <c r="Y154" i="67"/>
  <c r="X154" i="67"/>
  <c r="W154" i="67"/>
  <c r="V154" i="67"/>
  <c r="U154" i="67"/>
  <c r="T154" i="67"/>
  <c r="S154" i="67"/>
  <c r="R154" i="67"/>
  <c r="Q154" i="67"/>
  <c r="P154" i="67"/>
  <c r="O154" i="67"/>
  <c r="AA153" i="67"/>
  <c r="Z153" i="67"/>
  <c r="Y153" i="67"/>
  <c r="X153" i="67"/>
  <c r="W153" i="67"/>
  <c r="V153" i="67"/>
  <c r="U153" i="67"/>
  <c r="T153" i="67"/>
  <c r="S153" i="67"/>
  <c r="R153" i="67"/>
  <c r="Q153" i="67"/>
  <c r="P153" i="67"/>
  <c r="O153" i="67"/>
  <c r="AA152" i="67"/>
  <c r="Z152" i="67"/>
  <c r="Y152" i="67"/>
  <c r="X152" i="67"/>
  <c r="W152" i="67"/>
  <c r="V152" i="67"/>
  <c r="U152" i="67"/>
  <c r="T152" i="67"/>
  <c r="S152" i="67"/>
  <c r="R152" i="67"/>
  <c r="Q152" i="67"/>
  <c r="P152" i="67"/>
  <c r="O152" i="67"/>
  <c r="AA151" i="67"/>
  <c r="Z151" i="67"/>
  <c r="Y151" i="67"/>
  <c r="X151" i="67"/>
  <c r="W151" i="67"/>
  <c r="V151" i="67"/>
  <c r="U151" i="67"/>
  <c r="T151" i="67"/>
  <c r="S151" i="67"/>
  <c r="R151" i="67"/>
  <c r="Q151" i="67"/>
  <c r="P151" i="67"/>
  <c r="O151" i="67"/>
  <c r="AA150" i="67"/>
  <c r="Z150" i="67"/>
  <c r="Y150" i="67"/>
  <c r="X150" i="67"/>
  <c r="W150" i="67"/>
  <c r="V150" i="67"/>
  <c r="U150" i="67"/>
  <c r="T150" i="67"/>
  <c r="S150" i="67"/>
  <c r="R150" i="67"/>
  <c r="Q150" i="67"/>
  <c r="P150" i="67"/>
  <c r="O150" i="67"/>
  <c r="AA149" i="67"/>
  <c r="Z149" i="67"/>
  <c r="Y149" i="67"/>
  <c r="X149" i="67"/>
  <c r="W149" i="67"/>
  <c r="V149" i="67"/>
  <c r="U149" i="67"/>
  <c r="T149" i="67"/>
  <c r="S149" i="67"/>
  <c r="R149" i="67"/>
  <c r="Q149" i="67"/>
  <c r="P149" i="67"/>
  <c r="O149" i="67"/>
  <c r="AA148" i="67"/>
  <c r="Z148" i="67"/>
  <c r="Y148" i="67"/>
  <c r="X148" i="67"/>
  <c r="W148" i="67"/>
  <c r="V148" i="67"/>
  <c r="U148" i="67"/>
  <c r="T148" i="67"/>
  <c r="S148" i="67"/>
  <c r="R148" i="67"/>
  <c r="Q148" i="67"/>
  <c r="P148" i="67"/>
  <c r="O148" i="67"/>
  <c r="AA147" i="67"/>
  <c r="Z147" i="67"/>
  <c r="Y147" i="67"/>
  <c r="X147" i="67"/>
  <c r="W147" i="67"/>
  <c r="V147" i="67"/>
  <c r="U147" i="67"/>
  <c r="T147" i="67"/>
  <c r="S147" i="67"/>
  <c r="R147" i="67"/>
  <c r="Q147" i="67"/>
  <c r="P147" i="67"/>
  <c r="O147" i="67"/>
  <c r="AA146" i="67"/>
  <c r="Z146" i="67"/>
  <c r="Y146" i="67"/>
  <c r="X146" i="67"/>
  <c r="W146" i="67"/>
  <c r="V146" i="67"/>
  <c r="U146" i="67"/>
  <c r="T146" i="67"/>
  <c r="S146" i="67"/>
  <c r="R146" i="67"/>
  <c r="Q146" i="67"/>
  <c r="P146" i="67"/>
  <c r="O146" i="67"/>
  <c r="AA145" i="67"/>
  <c r="Z145" i="67"/>
  <c r="Y145" i="67"/>
  <c r="X145" i="67"/>
  <c r="W145" i="67"/>
  <c r="V145" i="67"/>
  <c r="U145" i="67"/>
  <c r="T145" i="67"/>
  <c r="S145" i="67"/>
  <c r="R145" i="67"/>
  <c r="Q145" i="67"/>
  <c r="P145" i="67"/>
  <c r="O145" i="67"/>
  <c r="AA144" i="67"/>
  <c r="Z144" i="67"/>
  <c r="Y144" i="67"/>
  <c r="X144" i="67"/>
  <c r="W144" i="67"/>
  <c r="V144" i="67"/>
  <c r="U144" i="67"/>
  <c r="T144" i="67"/>
  <c r="S144" i="67"/>
  <c r="R144" i="67"/>
  <c r="Q144" i="67"/>
  <c r="P144" i="67"/>
  <c r="O144" i="67"/>
  <c r="AA143" i="67"/>
  <c r="Z143" i="67"/>
  <c r="Y143" i="67"/>
  <c r="X143" i="67"/>
  <c r="W143" i="67"/>
  <c r="V143" i="67"/>
  <c r="U143" i="67"/>
  <c r="T143" i="67"/>
  <c r="S143" i="67"/>
  <c r="R143" i="67"/>
  <c r="Q143" i="67"/>
  <c r="P143" i="67"/>
  <c r="O143" i="67"/>
  <c r="AA142" i="67"/>
  <c r="Z142" i="67"/>
  <c r="Y142" i="67"/>
  <c r="X142" i="67"/>
  <c r="W142" i="67"/>
  <c r="V142" i="67"/>
  <c r="U142" i="67"/>
  <c r="T142" i="67"/>
  <c r="S142" i="67"/>
  <c r="R142" i="67"/>
  <c r="Q142" i="67"/>
  <c r="P142" i="67"/>
  <c r="O142" i="67"/>
  <c r="AA141" i="67"/>
  <c r="Z141" i="67"/>
  <c r="Y141" i="67"/>
  <c r="X141" i="67"/>
  <c r="W141" i="67"/>
  <c r="V141" i="67"/>
  <c r="U141" i="67"/>
  <c r="T141" i="67"/>
  <c r="S141" i="67"/>
  <c r="R141" i="67"/>
  <c r="Q141" i="67"/>
  <c r="P141" i="67"/>
  <c r="O141" i="67"/>
  <c r="AA140" i="67"/>
  <c r="Z140" i="67"/>
  <c r="Y140" i="67"/>
  <c r="X140" i="67"/>
  <c r="W140" i="67"/>
  <c r="V140" i="67"/>
  <c r="U140" i="67"/>
  <c r="T140" i="67"/>
  <c r="S140" i="67"/>
  <c r="R140" i="67"/>
  <c r="Q140" i="67"/>
  <c r="P140" i="67"/>
  <c r="O140" i="67"/>
  <c r="AA139" i="67"/>
  <c r="Z139" i="67"/>
  <c r="Y139" i="67"/>
  <c r="X139" i="67"/>
  <c r="W139" i="67"/>
  <c r="V139" i="67"/>
  <c r="U139" i="67"/>
  <c r="T139" i="67"/>
  <c r="S139" i="67"/>
  <c r="R139" i="67"/>
  <c r="Q139" i="67"/>
  <c r="P139" i="67"/>
  <c r="O139" i="67"/>
  <c r="AA138" i="67"/>
  <c r="Z138" i="67"/>
  <c r="Y138" i="67"/>
  <c r="X138" i="67"/>
  <c r="W138" i="67"/>
  <c r="V138" i="67"/>
  <c r="U138" i="67"/>
  <c r="T138" i="67"/>
  <c r="S138" i="67"/>
  <c r="R138" i="67"/>
  <c r="Q138" i="67"/>
  <c r="P138" i="67"/>
  <c r="O138" i="67"/>
  <c r="AA137" i="67"/>
  <c r="Z137" i="67"/>
  <c r="Y137" i="67"/>
  <c r="X137" i="67"/>
  <c r="W137" i="67"/>
  <c r="V137" i="67"/>
  <c r="U137" i="67"/>
  <c r="T137" i="67"/>
  <c r="S137" i="67"/>
  <c r="R137" i="67"/>
  <c r="Q137" i="67"/>
  <c r="P137" i="67"/>
  <c r="O137" i="67"/>
  <c r="AA136" i="67"/>
  <c r="Z136" i="67"/>
  <c r="Y136" i="67"/>
  <c r="X136" i="67"/>
  <c r="W136" i="67"/>
  <c r="V136" i="67"/>
  <c r="U136" i="67"/>
  <c r="T136" i="67"/>
  <c r="S136" i="67"/>
  <c r="R136" i="67"/>
  <c r="Q136" i="67"/>
  <c r="P136" i="67"/>
  <c r="O136" i="67"/>
  <c r="AA135" i="67"/>
  <c r="Z135" i="67"/>
  <c r="Y135" i="67"/>
  <c r="X135" i="67"/>
  <c r="W135" i="67"/>
  <c r="V135" i="67"/>
  <c r="U135" i="67"/>
  <c r="T135" i="67"/>
  <c r="S135" i="67"/>
  <c r="R135" i="67"/>
  <c r="Q135" i="67"/>
  <c r="P135" i="67"/>
  <c r="O135" i="67"/>
  <c r="AA134" i="67"/>
  <c r="Z134" i="67"/>
  <c r="Y134" i="67"/>
  <c r="X134" i="67"/>
  <c r="W134" i="67"/>
  <c r="V134" i="67"/>
  <c r="U134" i="67"/>
  <c r="T134" i="67"/>
  <c r="S134" i="67"/>
  <c r="R134" i="67"/>
  <c r="Q134" i="67"/>
  <c r="P134" i="67"/>
  <c r="O134" i="67"/>
  <c r="AA133" i="67"/>
  <c r="Z133" i="67"/>
  <c r="Y133" i="67"/>
  <c r="X133" i="67"/>
  <c r="W133" i="67"/>
  <c r="V133" i="67"/>
  <c r="U133" i="67"/>
  <c r="T133" i="67"/>
  <c r="S133" i="67"/>
  <c r="R133" i="67"/>
  <c r="Q133" i="67"/>
  <c r="P133" i="67"/>
  <c r="O133" i="67"/>
  <c r="AA132" i="67"/>
  <c r="Z132" i="67"/>
  <c r="Y132" i="67"/>
  <c r="X132" i="67"/>
  <c r="W132" i="67"/>
  <c r="V132" i="67"/>
  <c r="U132" i="67"/>
  <c r="T132" i="67"/>
  <c r="S132" i="67"/>
  <c r="R132" i="67"/>
  <c r="Q132" i="67"/>
  <c r="P132" i="67"/>
  <c r="O132" i="67"/>
  <c r="AA131" i="67"/>
  <c r="Z131" i="67"/>
  <c r="Y131" i="67"/>
  <c r="X131" i="67"/>
  <c r="W131" i="67"/>
  <c r="V131" i="67"/>
  <c r="U131" i="67"/>
  <c r="T131" i="67"/>
  <c r="S131" i="67"/>
  <c r="R131" i="67"/>
  <c r="Q131" i="67"/>
  <c r="P131" i="67"/>
  <c r="O131" i="67"/>
  <c r="AA130" i="67"/>
  <c r="Z130" i="67"/>
  <c r="Y130" i="67"/>
  <c r="X130" i="67"/>
  <c r="W130" i="67"/>
  <c r="V130" i="67"/>
  <c r="U130" i="67"/>
  <c r="T130" i="67"/>
  <c r="S130" i="67"/>
  <c r="R130" i="67"/>
  <c r="Q130" i="67"/>
  <c r="P130" i="67"/>
  <c r="O130" i="67"/>
  <c r="AA129" i="67"/>
  <c r="Z129" i="67"/>
  <c r="Y129" i="67"/>
  <c r="X129" i="67"/>
  <c r="W129" i="67"/>
  <c r="V129" i="67"/>
  <c r="U129" i="67"/>
  <c r="T129" i="67"/>
  <c r="S129" i="67"/>
  <c r="R129" i="67"/>
  <c r="Q129" i="67"/>
  <c r="P129" i="67"/>
  <c r="O129" i="67"/>
  <c r="AA128" i="67"/>
  <c r="Z128" i="67"/>
  <c r="Y128" i="67"/>
  <c r="X128" i="67"/>
  <c r="W128" i="67"/>
  <c r="V128" i="67"/>
  <c r="U128" i="67"/>
  <c r="T128" i="67"/>
  <c r="S128" i="67"/>
  <c r="R128" i="67"/>
  <c r="Q128" i="67"/>
  <c r="P128" i="67"/>
  <c r="O128" i="67"/>
  <c r="AA127" i="67"/>
  <c r="Z127" i="67"/>
  <c r="Y127" i="67"/>
  <c r="X127" i="67"/>
  <c r="W127" i="67"/>
  <c r="V127" i="67"/>
  <c r="U127" i="67"/>
  <c r="T127" i="67"/>
  <c r="S127" i="67"/>
  <c r="R127" i="67"/>
  <c r="Q127" i="67"/>
  <c r="P127" i="67"/>
  <c r="O127" i="67"/>
  <c r="AA126" i="67"/>
  <c r="Z126" i="67"/>
  <c r="Y126" i="67"/>
  <c r="X126" i="67"/>
  <c r="W126" i="67"/>
  <c r="V126" i="67"/>
  <c r="U126" i="67"/>
  <c r="T126" i="67"/>
  <c r="S126" i="67"/>
  <c r="R126" i="67"/>
  <c r="Q126" i="67"/>
  <c r="P126" i="67"/>
  <c r="O126" i="67"/>
  <c r="AA125" i="67"/>
  <c r="Z125" i="67"/>
  <c r="Y125" i="67"/>
  <c r="X125" i="67"/>
  <c r="W125" i="67"/>
  <c r="V125" i="67"/>
  <c r="U125" i="67"/>
  <c r="T125" i="67"/>
  <c r="S125" i="67"/>
  <c r="R125" i="67"/>
  <c r="Q125" i="67"/>
  <c r="P125" i="67"/>
  <c r="O125" i="67"/>
  <c r="AA124" i="67"/>
  <c r="Z124" i="67"/>
  <c r="Y124" i="67"/>
  <c r="X124" i="67"/>
  <c r="W124" i="67"/>
  <c r="V124" i="67"/>
  <c r="U124" i="67"/>
  <c r="T124" i="67"/>
  <c r="S124" i="67"/>
  <c r="R124" i="67"/>
  <c r="Q124" i="67"/>
  <c r="P124" i="67"/>
  <c r="O124" i="67"/>
  <c r="AA123" i="67"/>
  <c r="Z123" i="67"/>
  <c r="Y123" i="67"/>
  <c r="X123" i="67"/>
  <c r="W123" i="67"/>
  <c r="V123" i="67"/>
  <c r="U123" i="67"/>
  <c r="T123" i="67"/>
  <c r="S123" i="67"/>
  <c r="R123" i="67"/>
  <c r="Q123" i="67"/>
  <c r="P123" i="67"/>
  <c r="O123" i="67"/>
  <c r="AA122" i="67"/>
  <c r="Z122" i="67"/>
  <c r="Y122" i="67"/>
  <c r="X122" i="67"/>
  <c r="W122" i="67"/>
  <c r="V122" i="67"/>
  <c r="U122" i="67"/>
  <c r="T122" i="67"/>
  <c r="S122" i="67"/>
  <c r="R122" i="67"/>
  <c r="Q122" i="67"/>
  <c r="P122" i="67"/>
  <c r="O122" i="67"/>
  <c r="AA121" i="67"/>
  <c r="Z121" i="67"/>
  <c r="Y121" i="67"/>
  <c r="X121" i="67"/>
  <c r="W121" i="67"/>
  <c r="V121" i="67"/>
  <c r="U121" i="67"/>
  <c r="T121" i="67"/>
  <c r="S121" i="67"/>
  <c r="R121" i="67"/>
  <c r="Q121" i="67"/>
  <c r="P121" i="67"/>
  <c r="O121" i="67"/>
  <c r="AA120" i="67"/>
  <c r="Z120" i="67"/>
  <c r="Y120" i="67"/>
  <c r="X120" i="67"/>
  <c r="W120" i="67"/>
  <c r="V120" i="67"/>
  <c r="U120" i="67"/>
  <c r="T120" i="67"/>
  <c r="S120" i="67"/>
  <c r="R120" i="67"/>
  <c r="Q120" i="67"/>
  <c r="P120" i="67"/>
  <c r="O120" i="67"/>
  <c r="AA119" i="67"/>
  <c r="Z119" i="67"/>
  <c r="Y119" i="67"/>
  <c r="X119" i="67"/>
  <c r="W119" i="67"/>
  <c r="V119" i="67"/>
  <c r="U119" i="67"/>
  <c r="T119" i="67"/>
  <c r="S119" i="67"/>
  <c r="R119" i="67"/>
  <c r="Q119" i="67"/>
  <c r="P119" i="67"/>
  <c r="O119" i="67"/>
  <c r="AA118" i="67"/>
  <c r="Z118" i="67"/>
  <c r="Y118" i="67"/>
  <c r="X118" i="67"/>
  <c r="W118" i="67"/>
  <c r="V118" i="67"/>
  <c r="U118" i="67"/>
  <c r="T118" i="67"/>
  <c r="S118" i="67"/>
  <c r="R118" i="67"/>
  <c r="Q118" i="67"/>
  <c r="P118" i="67"/>
  <c r="O118" i="67"/>
  <c r="AA117" i="67"/>
  <c r="Z117" i="67"/>
  <c r="Y117" i="67"/>
  <c r="X117" i="67"/>
  <c r="W117" i="67"/>
  <c r="V117" i="67"/>
  <c r="U117" i="67"/>
  <c r="T117" i="67"/>
  <c r="S117" i="67"/>
  <c r="R117" i="67"/>
  <c r="Q117" i="67"/>
  <c r="P117" i="67"/>
  <c r="O117" i="67"/>
  <c r="AA116" i="67"/>
  <c r="Z116" i="67"/>
  <c r="Y116" i="67"/>
  <c r="X116" i="67"/>
  <c r="W116" i="67"/>
  <c r="V116" i="67"/>
  <c r="U116" i="67"/>
  <c r="T116" i="67"/>
  <c r="S116" i="67"/>
  <c r="R116" i="67"/>
  <c r="Q116" i="67"/>
  <c r="P116" i="67"/>
  <c r="O116" i="67"/>
  <c r="AA115" i="67"/>
  <c r="Z115" i="67"/>
  <c r="Y115" i="67"/>
  <c r="X115" i="67"/>
  <c r="W115" i="67"/>
  <c r="V115" i="67"/>
  <c r="U115" i="67"/>
  <c r="T115" i="67"/>
  <c r="S115" i="67"/>
  <c r="R115" i="67"/>
  <c r="Q115" i="67"/>
  <c r="P115" i="67"/>
  <c r="O115" i="67"/>
  <c r="AA114" i="67"/>
  <c r="Z114" i="67"/>
  <c r="Y114" i="67"/>
  <c r="X114" i="67"/>
  <c r="W114" i="67"/>
  <c r="V114" i="67"/>
  <c r="U114" i="67"/>
  <c r="T114" i="67"/>
  <c r="S114" i="67"/>
  <c r="R114" i="67"/>
  <c r="Q114" i="67"/>
  <c r="P114" i="67"/>
  <c r="O114" i="67"/>
  <c r="AA113" i="67"/>
  <c r="Z113" i="67"/>
  <c r="Y113" i="67"/>
  <c r="X113" i="67"/>
  <c r="W113" i="67"/>
  <c r="V113" i="67"/>
  <c r="U113" i="67"/>
  <c r="T113" i="67"/>
  <c r="S113" i="67"/>
  <c r="R113" i="67"/>
  <c r="Q113" i="67"/>
  <c r="P113" i="67"/>
  <c r="O113" i="67"/>
  <c r="AA112" i="67"/>
  <c r="Z112" i="67"/>
  <c r="Y112" i="67"/>
  <c r="X112" i="67"/>
  <c r="W112" i="67"/>
  <c r="V112" i="67"/>
  <c r="U112" i="67"/>
  <c r="T112" i="67"/>
  <c r="S112" i="67"/>
  <c r="R112" i="67"/>
  <c r="Q112" i="67"/>
  <c r="P112" i="67"/>
  <c r="O112" i="67"/>
  <c r="AA111" i="67"/>
  <c r="Z111" i="67"/>
  <c r="Y111" i="67"/>
  <c r="X111" i="67"/>
  <c r="W111" i="67"/>
  <c r="V111" i="67"/>
  <c r="U111" i="67"/>
  <c r="T111" i="67"/>
  <c r="S111" i="67"/>
  <c r="R111" i="67"/>
  <c r="Q111" i="67"/>
  <c r="P111" i="67"/>
  <c r="O111" i="67"/>
  <c r="AA110" i="67"/>
  <c r="Z110" i="67"/>
  <c r="Y110" i="67"/>
  <c r="X110" i="67"/>
  <c r="W110" i="67"/>
  <c r="V110" i="67"/>
  <c r="U110" i="67"/>
  <c r="T110" i="67"/>
  <c r="S110" i="67"/>
  <c r="R110" i="67"/>
  <c r="Q110" i="67"/>
  <c r="P110" i="67"/>
  <c r="O110" i="67"/>
  <c r="AA109" i="67"/>
  <c r="Z109" i="67"/>
  <c r="Y109" i="67"/>
  <c r="X109" i="67"/>
  <c r="W109" i="67"/>
  <c r="V109" i="67"/>
  <c r="U109" i="67"/>
  <c r="T109" i="67"/>
  <c r="S109" i="67"/>
  <c r="R109" i="67"/>
  <c r="Q109" i="67"/>
  <c r="P109" i="67"/>
  <c r="O109" i="67"/>
  <c r="AA108" i="67"/>
  <c r="Z108" i="67"/>
  <c r="Y108" i="67"/>
  <c r="X108" i="67"/>
  <c r="W108" i="67"/>
  <c r="V108" i="67"/>
  <c r="U108" i="67"/>
  <c r="T108" i="67"/>
  <c r="S108" i="67"/>
  <c r="R108" i="67"/>
  <c r="Q108" i="67"/>
  <c r="P108" i="67"/>
  <c r="O108" i="67"/>
  <c r="AA107" i="67"/>
  <c r="Z107" i="67"/>
  <c r="Y107" i="67"/>
  <c r="X107" i="67"/>
  <c r="W107" i="67"/>
  <c r="V107" i="67"/>
  <c r="U107" i="67"/>
  <c r="T107" i="67"/>
  <c r="S107" i="67"/>
  <c r="R107" i="67"/>
  <c r="Q107" i="67"/>
  <c r="P107" i="67"/>
  <c r="O107" i="67"/>
  <c r="AA106" i="67"/>
  <c r="Z106" i="67"/>
  <c r="Y106" i="67"/>
  <c r="X106" i="67"/>
  <c r="W106" i="67"/>
  <c r="V106" i="67"/>
  <c r="U106" i="67"/>
  <c r="T106" i="67"/>
  <c r="S106" i="67"/>
  <c r="R106" i="67"/>
  <c r="Q106" i="67"/>
  <c r="P106" i="67"/>
  <c r="O106" i="67"/>
  <c r="AA105" i="67"/>
  <c r="Z105" i="67"/>
  <c r="Y105" i="67"/>
  <c r="X105" i="67"/>
  <c r="W105" i="67"/>
  <c r="V105" i="67"/>
  <c r="U105" i="67"/>
  <c r="T105" i="67"/>
  <c r="S105" i="67"/>
  <c r="R105" i="67"/>
  <c r="Q105" i="67"/>
  <c r="P105" i="67"/>
  <c r="O105" i="67"/>
  <c r="AA104" i="67"/>
  <c r="Z104" i="67"/>
  <c r="Y104" i="67"/>
  <c r="X104" i="67"/>
  <c r="W104" i="67"/>
  <c r="V104" i="67"/>
  <c r="U104" i="67"/>
  <c r="T104" i="67"/>
  <c r="S104" i="67"/>
  <c r="R104" i="67"/>
  <c r="Q104" i="67"/>
  <c r="P104" i="67"/>
  <c r="O104" i="67"/>
  <c r="AA103" i="67"/>
  <c r="Z103" i="67"/>
  <c r="Y103" i="67"/>
  <c r="X103" i="67"/>
  <c r="W103" i="67"/>
  <c r="V103" i="67"/>
  <c r="U103" i="67"/>
  <c r="T103" i="67"/>
  <c r="S103" i="67"/>
  <c r="R103" i="67"/>
  <c r="Q103" i="67"/>
  <c r="P103" i="67"/>
  <c r="O103" i="67"/>
  <c r="AA102" i="67"/>
  <c r="Z102" i="67"/>
  <c r="Y102" i="67"/>
  <c r="X102" i="67"/>
  <c r="W102" i="67"/>
  <c r="V102" i="67"/>
  <c r="U102" i="67"/>
  <c r="T102" i="67"/>
  <c r="S102" i="67"/>
  <c r="R102" i="67"/>
  <c r="Q102" i="67"/>
  <c r="P102" i="67"/>
  <c r="O102" i="67"/>
  <c r="AA101" i="67"/>
  <c r="Z101" i="67"/>
  <c r="Y101" i="67"/>
  <c r="X101" i="67"/>
  <c r="W101" i="67"/>
  <c r="V101" i="67"/>
  <c r="U101" i="67"/>
  <c r="T101" i="67"/>
  <c r="S101" i="67"/>
  <c r="R101" i="67"/>
  <c r="Q101" i="67"/>
  <c r="P101" i="67"/>
  <c r="O101" i="67"/>
  <c r="AA100" i="67"/>
  <c r="Z100" i="67"/>
  <c r="Y100" i="67"/>
  <c r="X100" i="67"/>
  <c r="W100" i="67"/>
  <c r="V100" i="67"/>
  <c r="U100" i="67"/>
  <c r="T100" i="67"/>
  <c r="S100" i="67"/>
  <c r="R100" i="67"/>
  <c r="Q100" i="67"/>
  <c r="P100" i="67"/>
  <c r="O100" i="67"/>
  <c r="AA99" i="67"/>
  <c r="Z99" i="67"/>
  <c r="Y99" i="67"/>
  <c r="X99" i="67"/>
  <c r="W99" i="67"/>
  <c r="V99" i="67"/>
  <c r="U99" i="67"/>
  <c r="T99" i="67"/>
  <c r="S99" i="67"/>
  <c r="R99" i="67"/>
  <c r="Q99" i="67"/>
  <c r="P99" i="67"/>
  <c r="O99" i="67"/>
  <c r="AA98" i="67"/>
  <c r="Z98" i="67"/>
  <c r="Y98" i="67"/>
  <c r="X98" i="67"/>
  <c r="W98" i="67"/>
  <c r="V98" i="67"/>
  <c r="U98" i="67"/>
  <c r="T98" i="67"/>
  <c r="S98" i="67"/>
  <c r="R98" i="67"/>
  <c r="Q98" i="67"/>
  <c r="P98" i="67"/>
  <c r="O98" i="67"/>
  <c r="AA97" i="67"/>
  <c r="Z97" i="67"/>
  <c r="Y97" i="67"/>
  <c r="X97" i="67"/>
  <c r="W97" i="67"/>
  <c r="V97" i="67"/>
  <c r="U97" i="67"/>
  <c r="T97" i="67"/>
  <c r="S97" i="67"/>
  <c r="R97" i="67"/>
  <c r="Q97" i="67"/>
  <c r="P97" i="67"/>
  <c r="O97" i="67"/>
  <c r="AA96" i="67"/>
  <c r="Z96" i="67"/>
  <c r="Y96" i="67"/>
  <c r="X96" i="67"/>
  <c r="W96" i="67"/>
  <c r="V96" i="67"/>
  <c r="U96" i="67"/>
  <c r="T96" i="67"/>
  <c r="S96" i="67"/>
  <c r="R96" i="67"/>
  <c r="Q96" i="67"/>
  <c r="P96" i="67"/>
  <c r="O96" i="67"/>
  <c r="AA95" i="67"/>
  <c r="Z95" i="67"/>
  <c r="Y95" i="67"/>
  <c r="X95" i="67"/>
  <c r="W95" i="67"/>
  <c r="V95" i="67"/>
  <c r="U95" i="67"/>
  <c r="T95" i="67"/>
  <c r="S95" i="67"/>
  <c r="R95" i="67"/>
  <c r="Q95" i="67"/>
  <c r="P95" i="67"/>
  <c r="O95" i="67"/>
  <c r="AA94" i="67"/>
  <c r="Z94" i="67"/>
  <c r="Y94" i="67"/>
  <c r="X94" i="67"/>
  <c r="W94" i="67"/>
  <c r="V94" i="67"/>
  <c r="U94" i="67"/>
  <c r="T94" i="67"/>
  <c r="S94" i="67"/>
  <c r="R94" i="67"/>
  <c r="Q94" i="67"/>
  <c r="P94" i="67"/>
  <c r="O94" i="67"/>
  <c r="AA93" i="67"/>
  <c r="Z93" i="67"/>
  <c r="Y93" i="67"/>
  <c r="X93" i="67"/>
  <c r="W93" i="67"/>
  <c r="V93" i="67"/>
  <c r="U93" i="67"/>
  <c r="T93" i="67"/>
  <c r="S93" i="67"/>
  <c r="R93" i="67"/>
  <c r="Q93" i="67"/>
  <c r="P93" i="67"/>
  <c r="O93" i="67"/>
  <c r="AA92" i="67"/>
  <c r="Z92" i="67"/>
  <c r="Y92" i="67"/>
  <c r="X92" i="67"/>
  <c r="W92" i="67"/>
  <c r="V92" i="67"/>
  <c r="U92" i="67"/>
  <c r="T92" i="67"/>
  <c r="S92" i="67"/>
  <c r="R92" i="67"/>
  <c r="Q92" i="67"/>
  <c r="P92" i="67"/>
  <c r="O92" i="67"/>
  <c r="AA91" i="67"/>
  <c r="Z91" i="67"/>
  <c r="Y91" i="67"/>
  <c r="X91" i="67"/>
  <c r="W91" i="67"/>
  <c r="V91" i="67"/>
  <c r="U91" i="67"/>
  <c r="T91" i="67"/>
  <c r="S91" i="67"/>
  <c r="R91" i="67"/>
  <c r="Q91" i="67"/>
  <c r="P91" i="67"/>
  <c r="O91" i="67"/>
  <c r="AA90" i="67"/>
  <c r="Z90" i="67"/>
  <c r="Y90" i="67"/>
  <c r="X90" i="67"/>
  <c r="W90" i="67"/>
  <c r="V90" i="67"/>
  <c r="U90" i="67"/>
  <c r="T90" i="67"/>
  <c r="S90" i="67"/>
  <c r="R90" i="67"/>
  <c r="Q90" i="67"/>
  <c r="P90" i="67"/>
  <c r="O90" i="67"/>
  <c r="AA89" i="67"/>
  <c r="Z89" i="67"/>
  <c r="Y89" i="67"/>
  <c r="X89" i="67"/>
  <c r="W89" i="67"/>
  <c r="V89" i="67"/>
  <c r="U89" i="67"/>
  <c r="T89" i="67"/>
  <c r="S89" i="67"/>
  <c r="R89" i="67"/>
  <c r="Q89" i="67"/>
  <c r="P89" i="67"/>
  <c r="O89" i="67"/>
  <c r="AA88" i="67"/>
  <c r="Z88" i="67"/>
  <c r="Y88" i="67"/>
  <c r="X88" i="67"/>
  <c r="W88" i="67"/>
  <c r="V88" i="67"/>
  <c r="U88" i="67"/>
  <c r="T88" i="67"/>
  <c r="S88" i="67"/>
  <c r="R88" i="67"/>
  <c r="Q88" i="67"/>
  <c r="P88" i="67"/>
  <c r="O88" i="67"/>
  <c r="AA87" i="67"/>
  <c r="Z87" i="67"/>
  <c r="Y87" i="67"/>
  <c r="X87" i="67"/>
  <c r="W87" i="67"/>
  <c r="V87" i="67"/>
  <c r="U87" i="67"/>
  <c r="T87" i="67"/>
  <c r="S87" i="67"/>
  <c r="R87" i="67"/>
  <c r="Q87" i="67"/>
  <c r="P87" i="67"/>
  <c r="O87" i="67"/>
  <c r="AA86" i="67"/>
  <c r="Z86" i="67"/>
  <c r="Y86" i="67"/>
  <c r="X86" i="67"/>
  <c r="W86" i="67"/>
  <c r="V86" i="67"/>
  <c r="U86" i="67"/>
  <c r="T86" i="67"/>
  <c r="S86" i="67"/>
  <c r="R86" i="67"/>
  <c r="Q86" i="67"/>
  <c r="P86" i="67"/>
  <c r="O86" i="67"/>
  <c r="AA85" i="67"/>
  <c r="Z85" i="67"/>
  <c r="Y85" i="67"/>
  <c r="X85" i="67"/>
  <c r="W85" i="67"/>
  <c r="V85" i="67"/>
  <c r="U85" i="67"/>
  <c r="T85" i="67"/>
  <c r="S85" i="67"/>
  <c r="R85" i="67"/>
  <c r="Q85" i="67"/>
  <c r="P85" i="67"/>
  <c r="O85" i="67"/>
  <c r="AA84" i="67"/>
  <c r="Z84" i="67"/>
  <c r="Y84" i="67"/>
  <c r="X84" i="67"/>
  <c r="W84" i="67"/>
  <c r="V84" i="67"/>
  <c r="U84" i="67"/>
  <c r="T84" i="67"/>
  <c r="S84" i="67"/>
  <c r="R84" i="67"/>
  <c r="Q84" i="67"/>
  <c r="P84" i="67"/>
  <c r="O84" i="67"/>
  <c r="AA83" i="67"/>
  <c r="Z83" i="67"/>
  <c r="Y83" i="67"/>
  <c r="X83" i="67"/>
  <c r="W83" i="67"/>
  <c r="V83" i="67"/>
  <c r="U83" i="67"/>
  <c r="T83" i="67"/>
  <c r="S83" i="67"/>
  <c r="R83" i="67"/>
  <c r="Q83" i="67"/>
  <c r="P83" i="67"/>
  <c r="O83" i="67"/>
  <c r="AA82" i="67"/>
  <c r="Z82" i="67"/>
  <c r="Y82" i="67"/>
  <c r="X82" i="67"/>
  <c r="W82" i="67"/>
  <c r="V82" i="67"/>
  <c r="U82" i="67"/>
  <c r="T82" i="67"/>
  <c r="S82" i="67"/>
  <c r="R82" i="67"/>
  <c r="Q82" i="67"/>
  <c r="P82" i="67"/>
  <c r="O82" i="67"/>
  <c r="AA81" i="67"/>
  <c r="Z81" i="67"/>
  <c r="Y81" i="67"/>
  <c r="X81" i="67"/>
  <c r="W81" i="67"/>
  <c r="V81" i="67"/>
  <c r="U81" i="67"/>
  <c r="T81" i="67"/>
  <c r="S81" i="67"/>
  <c r="R81" i="67"/>
  <c r="Q81" i="67"/>
  <c r="P81" i="67"/>
  <c r="O81" i="67"/>
  <c r="AA80" i="67"/>
  <c r="Z80" i="67"/>
  <c r="Y80" i="67"/>
  <c r="X80" i="67"/>
  <c r="W80" i="67"/>
  <c r="V80" i="67"/>
  <c r="U80" i="67"/>
  <c r="T80" i="67"/>
  <c r="S80" i="67"/>
  <c r="R80" i="67"/>
  <c r="Q80" i="67"/>
  <c r="P80" i="67"/>
  <c r="O80" i="67"/>
  <c r="AA79" i="67"/>
  <c r="Z79" i="67"/>
  <c r="Y79" i="67"/>
  <c r="X79" i="67"/>
  <c r="W79" i="67"/>
  <c r="V79" i="67"/>
  <c r="U79" i="67"/>
  <c r="T79" i="67"/>
  <c r="S79" i="67"/>
  <c r="R79" i="67"/>
  <c r="Q79" i="67"/>
  <c r="P79" i="67"/>
  <c r="O79" i="67"/>
  <c r="AA78" i="67"/>
  <c r="Z78" i="67"/>
  <c r="Y78" i="67"/>
  <c r="X78" i="67"/>
  <c r="W78" i="67"/>
  <c r="V78" i="67"/>
  <c r="U78" i="67"/>
  <c r="T78" i="67"/>
  <c r="S78" i="67"/>
  <c r="R78" i="67"/>
  <c r="Q78" i="67"/>
  <c r="P78" i="67"/>
  <c r="O78" i="67"/>
  <c r="AA77" i="67"/>
  <c r="Z77" i="67"/>
  <c r="Y77" i="67"/>
  <c r="X77" i="67"/>
  <c r="W77" i="67"/>
  <c r="V77" i="67"/>
  <c r="U77" i="67"/>
  <c r="T77" i="67"/>
  <c r="S77" i="67"/>
  <c r="R77" i="67"/>
  <c r="Q77" i="67"/>
  <c r="P77" i="67"/>
  <c r="O77" i="67"/>
  <c r="AA76" i="67"/>
  <c r="Z76" i="67"/>
  <c r="Y76" i="67"/>
  <c r="X76" i="67"/>
  <c r="W76" i="67"/>
  <c r="V76" i="67"/>
  <c r="U76" i="67"/>
  <c r="T76" i="67"/>
  <c r="S76" i="67"/>
  <c r="R76" i="67"/>
  <c r="Q76" i="67"/>
  <c r="P76" i="67"/>
  <c r="O76" i="67"/>
  <c r="AA75" i="67"/>
  <c r="Z75" i="67"/>
  <c r="Y75" i="67"/>
  <c r="X75" i="67"/>
  <c r="W75" i="67"/>
  <c r="V75" i="67"/>
  <c r="U75" i="67"/>
  <c r="T75" i="67"/>
  <c r="S75" i="67"/>
  <c r="R75" i="67"/>
  <c r="Q75" i="67"/>
  <c r="P75" i="67"/>
  <c r="O75" i="67"/>
  <c r="AA74" i="67"/>
  <c r="Z74" i="67"/>
  <c r="Y74" i="67"/>
  <c r="X74" i="67"/>
  <c r="W74" i="67"/>
  <c r="V74" i="67"/>
  <c r="U74" i="67"/>
  <c r="T74" i="67"/>
  <c r="S74" i="67"/>
  <c r="R74" i="67"/>
  <c r="Q74" i="67"/>
  <c r="P74" i="67"/>
  <c r="O74" i="67"/>
  <c r="AA73" i="67"/>
  <c r="Z73" i="67"/>
  <c r="Y73" i="67"/>
  <c r="X73" i="67"/>
  <c r="W73" i="67"/>
  <c r="V73" i="67"/>
  <c r="U73" i="67"/>
  <c r="T73" i="67"/>
  <c r="S73" i="67"/>
  <c r="R73" i="67"/>
  <c r="Q73" i="67"/>
  <c r="P73" i="67"/>
  <c r="O73" i="67"/>
  <c r="AA72" i="67"/>
  <c r="Z72" i="67"/>
  <c r="Y72" i="67"/>
  <c r="X72" i="67"/>
  <c r="W72" i="67"/>
  <c r="V72" i="67"/>
  <c r="U72" i="67"/>
  <c r="T72" i="67"/>
  <c r="S72" i="67"/>
  <c r="R72" i="67"/>
  <c r="Q72" i="67"/>
  <c r="P72" i="67"/>
  <c r="O72" i="67"/>
  <c r="AA71" i="67"/>
  <c r="Z71" i="67"/>
  <c r="Y71" i="67"/>
  <c r="X71" i="67"/>
  <c r="W71" i="67"/>
  <c r="V71" i="67"/>
  <c r="U71" i="67"/>
  <c r="T71" i="67"/>
  <c r="S71" i="67"/>
  <c r="R71" i="67"/>
  <c r="Q71" i="67"/>
  <c r="P71" i="67"/>
  <c r="O71" i="67"/>
  <c r="AA70" i="67"/>
  <c r="Z70" i="67"/>
  <c r="Y70" i="67"/>
  <c r="X70" i="67"/>
  <c r="W70" i="67"/>
  <c r="V70" i="67"/>
  <c r="U70" i="67"/>
  <c r="T70" i="67"/>
  <c r="S70" i="67"/>
  <c r="R70" i="67"/>
  <c r="Q70" i="67"/>
  <c r="P70" i="67"/>
  <c r="O70" i="67"/>
  <c r="AA69" i="67"/>
  <c r="Z69" i="67"/>
  <c r="Y69" i="67"/>
  <c r="X69" i="67"/>
  <c r="W69" i="67"/>
  <c r="V69" i="67"/>
  <c r="U69" i="67"/>
  <c r="T69" i="67"/>
  <c r="S69" i="67"/>
  <c r="R69" i="67"/>
  <c r="Q69" i="67"/>
  <c r="P69" i="67"/>
  <c r="O69" i="67"/>
  <c r="AA68" i="67"/>
  <c r="Z68" i="67"/>
  <c r="Y68" i="67"/>
  <c r="X68" i="67"/>
  <c r="W68" i="67"/>
  <c r="V68" i="67"/>
  <c r="U68" i="67"/>
  <c r="T68" i="67"/>
  <c r="S68" i="67"/>
  <c r="R68" i="67"/>
  <c r="Q68" i="67"/>
  <c r="P68" i="67"/>
  <c r="O68" i="67"/>
  <c r="AA67" i="67"/>
  <c r="Z67" i="67"/>
  <c r="Y67" i="67"/>
  <c r="X67" i="67"/>
  <c r="W67" i="67"/>
  <c r="V67" i="67"/>
  <c r="U67" i="67"/>
  <c r="T67" i="67"/>
  <c r="S67" i="67"/>
  <c r="R67" i="67"/>
  <c r="Q67" i="67"/>
  <c r="P67" i="67"/>
  <c r="O67" i="67"/>
  <c r="AA66" i="67"/>
  <c r="Z66" i="67"/>
  <c r="Y66" i="67"/>
  <c r="X66" i="67"/>
  <c r="W66" i="67"/>
  <c r="V66" i="67"/>
  <c r="U66" i="67"/>
  <c r="T66" i="67"/>
  <c r="S66" i="67"/>
  <c r="R66" i="67"/>
  <c r="Q66" i="67"/>
  <c r="P66" i="67"/>
  <c r="O66" i="67"/>
  <c r="AA65" i="67"/>
  <c r="Z65" i="67"/>
  <c r="Y65" i="67"/>
  <c r="X65" i="67"/>
  <c r="W65" i="67"/>
  <c r="V65" i="67"/>
  <c r="U65" i="67"/>
  <c r="T65" i="67"/>
  <c r="S65" i="67"/>
  <c r="R65" i="67"/>
  <c r="Q65" i="67"/>
  <c r="P65" i="67"/>
  <c r="O65" i="67"/>
  <c r="AA64" i="67"/>
  <c r="Z64" i="67"/>
  <c r="Y64" i="67"/>
  <c r="X64" i="67"/>
  <c r="W64" i="67"/>
  <c r="V64" i="67"/>
  <c r="U64" i="67"/>
  <c r="T64" i="67"/>
  <c r="S64" i="67"/>
  <c r="R64" i="67"/>
  <c r="Q64" i="67"/>
  <c r="P64" i="67"/>
  <c r="O64" i="67"/>
  <c r="AA63" i="67"/>
  <c r="Z63" i="67"/>
  <c r="Y63" i="67"/>
  <c r="X63" i="67"/>
  <c r="W63" i="67"/>
  <c r="V63" i="67"/>
  <c r="U63" i="67"/>
  <c r="T63" i="67"/>
  <c r="S63" i="67"/>
  <c r="R63" i="67"/>
  <c r="Q63" i="67"/>
  <c r="P63" i="67"/>
  <c r="O63" i="67"/>
  <c r="AA62" i="67"/>
  <c r="Z62" i="67"/>
  <c r="Y62" i="67"/>
  <c r="X62" i="67"/>
  <c r="W62" i="67"/>
  <c r="V62" i="67"/>
  <c r="U62" i="67"/>
  <c r="T62" i="67"/>
  <c r="S62" i="67"/>
  <c r="R62" i="67"/>
  <c r="Q62" i="67"/>
  <c r="P62" i="67"/>
  <c r="O62" i="67"/>
  <c r="AA61" i="67"/>
  <c r="Z61" i="67"/>
  <c r="Y61" i="67"/>
  <c r="X61" i="67"/>
  <c r="W61" i="67"/>
  <c r="V61" i="67"/>
  <c r="U61" i="67"/>
  <c r="T61" i="67"/>
  <c r="S61" i="67"/>
  <c r="R61" i="67"/>
  <c r="Q61" i="67"/>
  <c r="P61" i="67"/>
  <c r="O61" i="67"/>
  <c r="AA60" i="67"/>
  <c r="Z60" i="67"/>
  <c r="Y60" i="67"/>
  <c r="X60" i="67"/>
  <c r="W60" i="67"/>
  <c r="V60" i="67"/>
  <c r="U60" i="67"/>
  <c r="T60" i="67"/>
  <c r="S60" i="67"/>
  <c r="R60" i="67"/>
  <c r="Q60" i="67"/>
  <c r="P60" i="67"/>
  <c r="O60" i="67"/>
  <c r="AA59" i="67"/>
  <c r="Z59" i="67"/>
  <c r="Y59" i="67"/>
  <c r="X59" i="67"/>
  <c r="W59" i="67"/>
  <c r="V59" i="67"/>
  <c r="U59" i="67"/>
  <c r="T59" i="67"/>
  <c r="S59" i="67"/>
  <c r="R59" i="67"/>
  <c r="Q59" i="67"/>
  <c r="P59" i="67"/>
  <c r="O59" i="67"/>
  <c r="AA58" i="67"/>
  <c r="Z58" i="67"/>
  <c r="Y58" i="67"/>
  <c r="X58" i="67"/>
  <c r="W58" i="67"/>
  <c r="V58" i="67"/>
  <c r="U58" i="67"/>
  <c r="T58" i="67"/>
  <c r="S58" i="67"/>
  <c r="R58" i="67"/>
  <c r="Q58" i="67"/>
  <c r="P58" i="67"/>
  <c r="O58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AA56" i="67"/>
  <c r="Z56" i="67"/>
  <c r="Y56" i="67"/>
  <c r="X56" i="67"/>
  <c r="W56" i="67"/>
  <c r="V56" i="67"/>
  <c r="U56" i="67"/>
  <c r="T56" i="67"/>
  <c r="S56" i="67"/>
  <c r="R56" i="67"/>
  <c r="Q56" i="67"/>
  <c r="P56" i="67"/>
  <c r="O56" i="67"/>
  <c r="AA55" i="67"/>
  <c r="Z55" i="67"/>
  <c r="Y55" i="67"/>
  <c r="X55" i="67"/>
  <c r="W55" i="67"/>
  <c r="V55" i="67"/>
  <c r="U55" i="67"/>
  <c r="T55" i="67"/>
  <c r="S55" i="67"/>
  <c r="R55" i="67"/>
  <c r="Q55" i="67"/>
  <c r="P55" i="67"/>
  <c r="O55" i="67"/>
  <c r="AA54" i="67"/>
  <c r="Z54" i="67"/>
  <c r="Y54" i="67"/>
  <c r="X54" i="67"/>
  <c r="W54" i="67"/>
  <c r="V54" i="67"/>
  <c r="U54" i="67"/>
  <c r="T54" i="67"/>
  <c r="S54" i="67"/>
  <c r="R54" i="67"/>
  <c r="Q54" i="67"/>
  <c r="P54" i="67"/>
  <c r="O54" i="67"/>
  <c r="AA53" i="67"/>
  <c r="Z53" i="67"/>
  <c r="Y53" i="67"/>
  <c r="X53" i="67"/>
  <c r="W53" i="67"/>
  <c r="V53" i="67"/>
  <c r="U53" i="67"/>
  <c r="T53" i="67"/>
  <c r="S53" i="67"/>
  <c r="R53" i="67"/>
  <c r="Q53" i="67"/>
  <c r="P53" i="67"/>
  <c r="O53" i="67"/>
  <c r="AA52" i="67"/>
  <c r="Z52" i="67"/>
  <c r="Y52" i="67"/>
  <c r="X52" i="67"/>
  <c r="W52" i="67"/>
  <c r="V52" i="67"/>
  <c r="U52" i="67"/>
  <c r="T52" i="67"/>
  <c r="S52" i="67"/>
  <c r="R52" i="67"/>
  <c r="Q52" i="67"/>
  <c r="P52" i="67"/>
  <c r="O52" i="67"/>
  <c r="AA51" i="67"/>
  <c r="Z51" i="67"/>
  <c r="Y51" i="67"/>
  <c r="X51" i="67"/>
  <c r="W51" i="67"/>
  <c r="V51" i="67"/>
  <c r="U51" i="67"/>
  <c r="T51" i="67"/>
  <c r="S51" i="67"/>
  <c r="R51" i="67"/>
  <c r="Q51" i="67"/>
  <c r="P51" i="67"/>
  <c r="O51" i="67"/>
  <c r="AA50" i="67"/>
  <c r="Z50" i="67"/>
  <c r="Y50" i="67"/>
  <c r="X50" i="67"/>
  <c r="W50" i="67"/>
  <c r="V50" i="67"/>
  <c r="U50" i="67"/>
  <c r="T50" i="67"/>
  <c r="S50" i="67"/>
  <c r="R50" i="67"/>
  <c r="Q50" i="67"/>
  <c r="P50" i="67"/>
  <c r="O50" i="67"/>
  <c r="AA49" i="67"/>
  <c r="Z49" i="67"/>
  <c r="Y49" i="67"/>
  <c r="X49" i="67"/>
  <c r="W49" i="67"/>
  <c r="V49" i="67"/>
  <c r="U49" i="67"/>
  <c r="T49" i="67"/>
  <c r="S49" i="67"/>
  <c r="R49" i="67"/>
  <c r="Q49" i="67"/>
  <c r="P49" i="67"/>
  <c r="O49" i="67"/>
  <c r="AA48" i="67"/>
  <c r="Z48" i="67"/>
  <c r="Y48" i="67"/>
  <c r="X48" i="67"/>
  <c r="W48" i="67"/>
  <c r="V48" i="67"/>
  <c r="U48" i="67"/>
  <c r="T48" i="67"/>
  <c r="S48" i="67"/>
  <c r="R48" i="67"/>
  <c r="Q48" i="67"/>
  <c r="P48" i="67"/>
  <c r="O48" i="67"/>
  <c r="AA47" i="67"/>
  <c r="Z47" i="67"/>
  <c r="Y47" i="67"/>
  <c r="X47" i="67"/>
  <c r="W47" i="67"/>
  <c r="V47" i="67"/>
  <c r="U47" i="67"/>
  <c r="T47" i="67"/>
  <c r="S47" i="67"/>
  <c r="R47" i="67"/>
  <c r="Q47" i="67"/>
  <c r="P47" i="67"/>
  <c r="O47" i="67"/>
  <c r="AA46" i="67"/>
  <c r="Z46" i="67"/>
  <c r="Y46" i="67"/>
  <c r="X46" i="67"/>
  <c r="W46" i="67"/>
  <c r="V46" i="67"/>
  <c r="U46" i="67"/>
  <c r="T46" i="67"/>
  <c r="S46" i="67"/>
  <c r="R46" i="67"/>
  <c r="Q46" i="67"/>
  <c r="P46" i="67"/>
  <c r="O46" i="67"/>
  <c r="AA45" i="67"/>
  <c r="Z45" i="67"/>
  <c r="Y45" i="67"/>
  <c r="X45" i="67"/>
  <c r="W45" i="67"/>
  <c r="V45" i="67"/>
  <c r="U45" i="67"/>
  <c r="T45" i="67"/>
  <c r="S45" i="67"/>
  <c r="R45" i="67"/>
  <c r="Q45" i="67"/>
  <c r="P45" i="67"/>
  <c r="O45" i="67"/>
  <c r="AA44" i="67"/>
  <c r="Z44" i="67"/>
  <c r="Y44" i="67"/>
  <c r="X44" i="67"/>
  <c r="W44" i="67"/>
  <c r="V44" i="67"/>
  <c r="U44" i="67"/>
  <c r="T44" i="67"/>
  <c r="S44" i="67"/>
  <c r="R44" i="67"/>
  <c r="Q44" i="67"/>
  <c r="P44" i="67"/>
  <c r="O44" i="67"/>
  <c r="AA43" i="67"/>
  <c r="Z43" i="67"/>
  <c r="Y43" i="67"/>
  <c r="X43" i="67"/>
  <c r="W43" i="67"/>
  <c r="V43" i="67"/>
  <c r="U43" i="67"/>
  <c r="T43" i="67"/>
  <c r="S43" i="67"/>
  <c r="R43" i="67"/>
  <c r="Q43" i="67"/>
  <c r="P43" i="67"/>
  <c r="O43" i="67"/>
  <c r="AA42" i="67"/>
  <c r="Z42" i="67"/>
  <c r="Y42" i="67"/>
  <c r="X42" i="67"/>
  <c r="W42" i="67"/>
  <c r="V42" i="67"/>
  <c r="U42" i="67"/>
  <c r="T42" i="67"/>
  <c r="S42" i="67"/>
  <c r="R42" i="67"/>
  <c r="Q42" i="67"/>
  <c r="P42" i="67"/>
  <c r="O42" i="67"/>
  <c r="AA41" i="67"/>
  <c r="Z41" i="67"/>
  <c r="Y41" i="67"/>
  <c r="X41" i="67"/>
  <c r="W41" i="67"/>
  <c r="V41" i="67"/>
  <c r="U41" i="67"/>
  <c r="T41" i="67"/>
  <c r="S41" i="67"/>
  <c r="R41" i="67"/>
  <c r="Q41" i="67"/>
  <c r="P41" i="67"/>
  <c r="O41" i="67"/>
  <c r="AA40" i="67"/>
  <c r="Z40" i="67"/>
  <c r="Y40" i="67"/>
  <c r="X40" i="67"/>
  <c r="W40" i="67"/>
  <c r="V40" i="67"/>
  <c r="U40" i="67"/>
  <c r="T40" i="67"/>
  <c r="S40" i="67"/>
  <c r="R40" i="67"/>
  <c r="Q40" i="67"/>
  <c r="P40" i="67"/>
  <c r="O40" i="67"/>
  <c r="AA39" i="67"/>
  <c r="Z39" i="67"/>
  <c r="Y39" i="67"/>
  <c r="X39" i="67"/>
  <c r="W39" i="67"/>
  <c r="V39" i="67"/>
  <c r="U39" i="67"/>
  <c r="T39" i="67"/>
  <c r="S39" i="67"/>
  <c r="R39" i="67"/>
  <c r="Q39" i="67"/>
  <c r="P39" i="67"/>
  <c r="O39" i="67"/>
  <c r="AA38" i="67"/>
  <c r="Z38" i="67"/>
  <c r="Y38" i="67"/>
  <c r="X38" i="67"/>
  <c r="W38" i="67"/>
  <c r="V38" i="67"/>
  <c r="U38" i="67"/>
  <c r="T38" i="67"/>
  <c r="S38" i="67"/>
  <c r="R38" i="67"/>
  <c r="Q38" i="67"/>
  <c r="P38" i="67"/>
  <c r="O38" i="67"/>
  <c r="AA37" i="67"/>
  <c r="Z37" i="67"/>
  <c r="Y37" i="67"/>
  <c r="X37" i="67"/>
  <c r="W37" i="67"/>
  <c r="V37" i="67"/>
  <c r="U37" i="67"/>
  <c r="T37" i="67"/>
  <c r="S37" i="67"/>
  <c r="R37" i="67"/>
  <c r="Q37" i="67"/>
  <c r="P37" i="67"/>
  <c r="O37" i="67"/>
  <c r="AA36" i="67"/>
  <c r="Z36" i="67"/>
  <c r="Y36" i="67"/>
  <c r="X36" i="67"/>
  <c r="W36" i="67"/>
  <c r="V36" i="67"/>
  <c r="U36" i="67"/>
  <c r="T36" i="67"/>
  <c r="S36" i="67"/>
  <c r="R36" i="67"/>
  <c r="Q36" i="67"/>
  <c r="P36" i="67"/>
  <c r="O36" i="67"/>
  <c r="AA35" i="67"/>
  <c r="Z35" i="67"/>
  <c r="Y35" i="67"/>
  <c r="X35" i="67"/>
  <c r="W35" i="67"/>
  <c r="V35" i="67"/>
  <c r="U35" i="67"/>
  <c r="T35" i="67"/>
  <c r="S35" i="67"/>
  <c r="R35" i="67"/>
  <c r="Q35" i="67"/>
  <c r="P35" i="67"/>
  <c r="O35" i="67"/>
  <c r="AA34" i="67"/>
  <c r="Z34" i="67"/>
  <c r="Y34" i="67"/>
  <c r="X34" i="67"/>
  <c r="W34" i="67"/>
  <c r="V34" i="67"/>
  <c r="U34" i="67"/>
  <c r="T34" i="67"/>
  <c r="S34" i="67"/>
  <c r="R34" i="67"/>
  <c r="Q34" i="67"/>
  <c r="P34" i="67"/>
  <c r="O34" i="67"/>
  <c r="AA33" i="67"/>
  <c r="Z33" i="67"/>
  <c r="Y33" i="67"/>
  <c r="X33" i="67"/>
  <c r="W33" i="67"/>
  <c r="V33" i="67"/>
  <c r="U33" i="67"/>
  <c r="T33" i="67"/>
  <c r="S33" i="67"/>
  <c r="R33" i="67"/>
  <c r="Q33" i="67"/>
  <c r="P33" i="67"/>
  <c r="O33" i="67"/>
  <c r="AA32" i="67"/>
  <c r="Z32" i="67"/>
  <c r="Y32" i="67"/>
  <c r="X32" i="67"/>
  <c r="W32" i="67"/>
  <c r="V32" i="67"/>
  <c r="U32" i="67"/>
  <c r="T32" i="67"/>
  <c r="S32" i="67"/>
  <c r="R32" i="67"/>
  <c r="Q32" i="67"/>
  <c r="P32" i="67"/>
  <c r="O32" i="67"/>
  <c r="AA31" i="67"/>
  <c r="Z31" i="67"/>
  <c r="Y31" i="67"/>
  <c r="X31" i="67"/>
  <c r="W31" i="67"/>
  <c r="V31" i="67"/>
  <c r="U31" i="67"/>
  <c r="T31" i="67"/>
  <c r="S31" i="67"/>
  <c r="R31" i="67"/>
  <c r="Q31" i="67"/>
  <c r="P31" i="67"/>
  <c r="O31" i="67"/>
  <c r="AA30" i="67"/>
  <c r="Z30" i="67"/>
  <c r="Y30" i="67"/>
  <c r="X30" i="67"/>
  <c r="W30" i="67"/>
  <c r="V30" i="67"/>
  <c r="U30" i="67"/>
  <c r="T30" i="67"/>
  <c r="S30" i="67"/>
  <c r="R30" i="67"/>
  <c r="Q30" i="67"/>
  <c r="P30" i="67"/>
  <c r="O30" i="67"/>
  <c r="X29" i="67"/>
  <c r="W29" i="67"/>
  <c r="V29" i="67"/>
  <c r="U29" i="67"/>
  <c r="T29" i="67"/>
  <c r="S29" i="67"/>
  <c r="AA29" i="67"/>
  <c r="Z29" i="67"/>
  <c r="Y29" i="67"/>
  <c r="R29" i="67"/>
  <c r="Q29" i="67"/>
  <c r="P29" i="67"/>
  <c r="O29" i="67"/>
  <c r="L27" i="66" l="1"/>
  <c r="M31" i="66"/>
  <c r="M27" i="66" s="1"/>
  <c r="M31" i="60"/>
  <c r="Y32" i="68"/>
  <c r="X32" i="68"/>
  <c r="W32" i="68"/>
  <c r="V32" i="68"/>
  <c r="U32" i="68"/>
  <c r="T32" i="68"/>
  <c r="S32" i="68"/>
  <c r="R32" i="68"/>
  <c r="Q32" i="68"/>
  <c r="P32" i="68"/>
  <c r="O32" i="68"/>
  <c r="N32" i="68"/>
  <c r="M32" i="68"/>
  <c r="L32" i="68"/>
  <c r="A10" i="68"/>
  <c r="A9" i="68"/>
  <c r="A8" i="68"/>
  <c r="A7" i="68"/>
  <c r="A2" i="68"/>
  <c r="A1" i="68"/>
  <c r="A2" i="66"/>
  <c r="A2" i="67"/>
  <c r="L190" i="67"/>
  <c r="H189" i="67"/>
  <c r="G189" i="67"/>
  <c r="F189" i="67"/>
  <c r="E189" i="67"/>
  <c r="A189" i="67"/>
  <c r="H188" i="67"/>
  <c r="G188" i="67"/>
  <c r="F188" i="67"/>
  <c r="E188" i="67"/>
  <c r="A188" i="67"/>
  <c r="H187" i="67"/>
  <c r="G187" i="67"/>
  <c r="F187" i="67"/>
  <c r="E187" i="67"/>
  <c r="A187" i="67"/>
  <c r="H186" i="67"/>
  <c r="G186" i="67"/>
  <c r="F186" i="67"/>
  <c r="E186" i="67"/>
  <c r="A186" i="67"/>
  <c r="H185" i="67"/>
  <c r="G185" i="67"/>
  <c r="F185" i="67"/>
  <c r="E185" i="67"/>
  <c r="A185" i="67"/>
  <c r="H184" i="67"/>
  <c r="G184" i="67"/>
  <c r="F184" i="67"/>
  <c r="E184" i="67"/>
  <c r="A184" i="67"/>
  <c r="H183" i="67"/>
  <c r="G183" i="67"/>
  <c r="F183" i="67"/>
  <c r="E183" i="67"/>
  <c r="A183" i="67"/>
  <c r="H182" i="67"/>
  <c r="G182" i="67"/>
  <c r="F182" i="67"/>
  <c r="E182" i="67"/>
  <c r="A182" i="67"/>
  <c r="H181" i="67"/>
  <c r="G181" i="67"/>
  <c r="F181" i="67"/>
  <c r="E181" i="67"/>
  <c r="A181" i="67"/>
  <c r="H180" i="67"/>
  <c r="G180" i="67"/>
  <c r="F180" i="67"/>
  <c r="E180" i="67"/>
  <c r="A180" i="67"/>
  <c r="H179" i="67"/>
  <c r="G179" i="67"/>
  <c r="F179" i="67"/>
  <c r="E179" i="67"/>
  <c r="A179" i="67"/>
  <c r="H178" i="67"/>
  <c r="G178" i="67"/>
  <c r="F178" i="67"/>
  <c r="E178" i="67"/>
  <c r="A178" i="67"/>
  <c r="H177" i="67"/>
  <c r="G177" i="67"/>
  <c r="F177" i="67"/>
  <c r="E177" i="67"/>
  <c r="A177" i="67"/>
  <c r="H176" i="67"/>
  <c r="G176" i="67"/>
  <c r="F176" i="67"/>
  <c r="E176" i="67"/>
  <c r="A176" i="67"/>
  <c r="H175" i="67"/>
  <c r="G175" i="67"/>
  <c r="F175" i="67"/>
  <c r="E175" i="67"/>
  <c r="A175" i="67"/>
  <c r="H174" i="67"/>
  <c r="G174" i="67"/>
  <c r="F174" i="67"/>
  <c r="E174" i="67"/>
  <c r="A174" i="67"/>
  <c r="H173" i="67"/>
  <c r="G173" i="67"/>
  <c r="F173" i="67"/>
  <c r="E173" i="67"/>
  <c r="A173" i="67"/>
  <c r="H172" i="67"/>
  <c r="G172" i="67"/>
  <c r="F172" i="67"/>
  <c r="E172" i="67"/>
  <c r="A172" i="67"/>
  <c r="H171" i="67"/>
  <c r="G171" i="67"/>
  <c r="F171" i="67"/>
  <c r="E171" i="67"/>
  <c r="A171" i="67"/>
  <c r="H170" i="67"/>
  <c r="G170" i="67"/>
  <c r="F170" i="67"/>
  <c r="E170" i="67"/>
  <c r="A170" i="67"/>
  <c r="H169" i="67"/>
  <c r="G169" i="67"/>
  <c r="F169" i="67"/>
  <c r="E169" i="67"/>
  <c r="A169" i="67"/>
  <c r="H168" i="67"/>
  <c r="G168" i="67"/>
  <c r="F168" i="67"/>
  <c r="E168" i="67"/>
  <c r="A168" i="67"/>
  <c r="H167" i="67"/>
  <c r="G167" i="67"/>
  <c r="F167" i="67"/>
  <c r="E167" i="67"/>
  <c r="A167" i="67"/>
  <c r="H166" i="67"/>
  <c r="G166" i="67"/>
  <c r="F166" i="67"/>
  <c r="E166" i="67"/>
  <c r="A166" i="67"/>
  <c r="H165" i="67"/>
  <c r="G165" i="67"/>
  <c r="F165" i="67"/>
  <c r="E165" i="67"/>
  <c r="A165" i="67"/>
  <c r="H164" i="67"/>
  <c r="G164" i="67"/>
  <c r="F164" i="67"/>
  <c r="E164" i="67"/>
  <c r="A164" i="67"/>
  <c r="H163" i="67"/>
  <c r="G163" i="67"/>
  <c r="F163" i="67"/>
  <c r="E163" i="67"/>
  <c r="A163" i="67"/>
  <c r="H162" i="67"/>
  <c r="G162" i="67"/>
  <c r="F162" i="67"/>
  <c r="E162" i="67"/>
  <c r="A162" i="67"/>
  <c r="H161" i="67"/>
  <c r="G161" i="67"/>
  <c r="F161" i="67"/>
  <c r="E161" i="67"/>
  <c r="A161" i="67"/>
  <c r="H160" i="67"/>
  <c r="G160" i="67"/>
  <c r="F160" i="67"/>
  <c r="E160" i="67"/>
  <c r="A160" i="67"/>
  <c r="H159" i="67"/>
  <c r="G159" i="67"/>
  <c r="F159" i="67"/>
  <c r="E159" i="67"/>
  <c r="A159" i="67"/>
  <c r="H158" i="67"/>
  <c r="G158" i="67"/>
  <c r="F158" i="67"/>
  <c r="E158" i="67"/>
  <c r="A158" i="67"/>
  <c r="H157" i="67"/>
  <c r="G157" i="67"/>
  <c r="F157" i="67"/>
  <c r="E157" i="67"/>
  <c r="A157" i="67"/>
  <c r="H156" i="67"/>
  <c r="G156" i="67"/>
  <c r="F156" i="67"/>
  <c r="E156" i="67"/>
  <c r="A156" i="67"/>
  <c r="H155" i="67"/>
  <c r="G155" i="67"/>
  <c r="F155" i="67"/>
  <c r="E155" i="67"/>
  <c r="A155" i="67"/>
  <c r="H154" i="67"/>
  <c r="G154" i="67"/>
  <c r="F154" i="67"/>
  <c r="E154" i="67"/>
  <c r="A154" i="67"/>
  <c r="H153" i="67"/>
  <c r="G153" i="67"/>
  <c r="F153" i="67"/>
  <c r="E153" i="67"/>
  <c r="A153" i="67"/>
  <c r="H152" i="67"/>
  <c r="G152" i="67"/>
  <c r="F152" i="67"/>
  <c r="E152" i="67"/>
  <c r="A152" i="67"/>
  <c r="H151" i="67"/>
  <c r="G151" i="67"/>
  <c r="F151" i="67"/>
  <c r="E151" i="67"/>
  <c r="A151" i="67"/>
  <c r="H150" i="67"/>
  <c r="G150" i="67"/>
  <c r="F150" i="67"/>
  <c r="E150" i="67"/>
  <c r="A150" i="67"/>
  <c r="H149" i="67"/>
  <c r="G149" i="67"/>
  <c r="F149" i="67"/>
  <c r="E149" i="67"/>
  <c r="A149" i="67"/>
  <c r="H148" i="67"/>
  <c r="G148" i="67"/>
  <c r="F148" i="67"/>
  <c r="E148" i="67"/>
  <c r="A148" i="67"/>
  <c r="H147" i="67"/>
  <c r="G147" i="67"/>
  <c r="F147" i="67"/>
  <c r="E147" i="67"/>
  <c r="A147" i="67"/>
  <c r="H146" i="67"/>
  <c r="G146" i="67"/>
  <c r="F146" i="67"/>
  <c r="E146" i="67"/>
  <c r="A146" i="67"/>
  <c r="H145" i="67"/>
  <c r="G145" i="67"/>
  <c r="F145" i="67"/>
  <c r="E145" i="67"/>
  <c r="A145" i="67"/>
  <c r="H144" i="67"/>
  <c r="G144" i="67"/>
  <c r="F144" i="67"/>
  <c r="E144" i="67"/>
  <c r="A144" i="67"/>
  <c r="H143" i="67"/>
  <c r="G143" i="67"/>
  <c r="F143" i="67"/>
  <c r="E143" i="67"/>
  <c r="A143" i="67"/>
  <c r="H142" i="67"/>
  <c r="G142" i="67"/>
  <c r="F142" i="67"/>
  <c r="E142" i="67"/>
  <c r="A142" i="67"/>
  <c r="H141" i="67"/>
  <c r="G141" i="67"/>
  <c r="F141" i="67"/>
  <c r="E141" i="67"/>
  <c r="A141" i="67"/>
  <c r="H140" i="67"/>
  <c r="G140" i="67"/>
  <c r="F140" i="67"/>
  <c r="E140" i="67"/>
  <c r="A140" i="67"/>
  <c r="N139" i="67"/>
  <c r="H139" i="67"/>
  <c r="G139" i="67"/>
  <c r="F139" i="67"/>
  <c r="E139" i="67"/>
  <c r="A139" i="67"/>
  <c r="N138" i="67"/>
  <c r="H138" i="67"/>
  <c r="G138" i="67"/>
  <c r="F138" i="67"/>
  <c r="E138" i="67"/>
  <c r="A138" i="67"/>
  <c r="N137" i="67"/>
  <c r="H137" i="67"/>
  <c r="G137" i="67"/>
  <c r="F137" i="67"/>
  <c r="E137" i="67"/>
  <c r="A137" i="67"/>
  <c r="H136" i="67"/>
  <c r="G136" i="67"/>
  <c r="F136" i="67"/>
  <c r="E136" i="67"/>
  <c r="A136" i="67"/>
  <c r="H135" i="67"/>
  <c r="G135" i="67"/>
  <c r="F135" i="67"/>
  <c r="E135" i="67"/>
  <c r="A135" i="67"/>
  <c r="N134" i="67"/>
  <c r="H134" i="67"/>
  <c r="G134" i="67"/>
  <c r="F134" i="67"/>
  <c r="E134" i="67"/>
  <c r="A134" i="67"/>
  <c r="H133" i="67"/>
  <c r="G133" i="67"/>
  <c r="F133" i="67"/>
  <c r="E133" i="67"/>
  <c r="A133" i="67"/>
  <c r="H132" i="67"/>
  <c r="G132" i="67"/>
  <c r="F132" i="67"/>
  <c r="E132" i="67"/>
  <c r="A132" i="67"/>
  <c r="H131" i="67"/>
  <c r="G131" i="67"/>
  <c r="F131" i="67"/>
  <c r="E131" i="67"/>
  <c r="A131" i="67"/>
  <c r="N130" i="67"/>
  <c r="H130" i="67"/>
  <c r="G130" i="67"/>
  <c r="F130" i="67"/>
  <c r="E130" i="67"/>
  <c r="A130" i="67"/>
  <c r="H129" i="67"/>
  <c r="G129" i="67"/>
  <c r="F129" i="67"/>
  <c r="E129" i="67"/>
  <c r="A129" i="67"/>
  <c r="N128" i="67"/>
  <c r="H128" i="67"/>
  <c r="G128" i="67"/>
  <c r="F128" i="67"/>
  <c r="E128" i="67"/>
  <c r="A128" i="67"/>
  <c r="H127" i="67"/>
  <c r="G127" i="67"/>
  <c r="F127" i="67"/>
  <c r="E127" i="67"/>
  <c r="A127" i="67"/>
  <c r="H126" i="67"/>
  <c r="G126" i="67"/>
  <c r="F126" i="67"/>
  <c r="E126" i="67"/>
  <c r="A126" i="67"/>
  <c r="H125" i="67"/>
  <c r="G125" i="67"/>
  <c r="F125" i="67"/>
  <c r="E125" i="67"/>
  <c r="A125" i="67"/>
  <c r="N124" i="67"/>
  <c r="H124" i="67"/>
  <c r="G124" i="67"/>
  <c r="F124" i="67"/>
  <c r="E124" i="67"/>
  <c r="A124" i="67"/>
  <c r="H123" i="67"/>
  <c r="G123" i="67"/>
  <c r="F123" i="67"/>
  <c r="E123" i="67"/>
  <c r="A123" i="67"/>
  <c r="N122" i="67"/>
  <c r="H122" i="67"/>
  <c r="G122" i="67"/>
  <c r="F122" i="67"/>
  <c r="E122" i="67"/>
  <c r="A122" i="67"/>
  <c r="H121" i="67"/>
  <c r="G121" i="67"/>
  <c r="F121" i="67"/>
  <c r="E121" i="67"/>
  <c r="A121" i="67"/>
  <c r="H120" i="67"/>
  <c r="G120" i="67"/>
  <c r="F120" i="67"/>
  <c r="E120" i="67"/>
  <c r="A120" i="67"/>
  <c r="N119" i="67"/>
  <c r="H119" i="67"/>
  <c r="G119" i="67"/>
  <c r="F119" i="67"/>
  <c r="E119" i="67"/>
  <c r="A119" i="67"/>
  <c r="H118" i="67"/>
  <c r="G118" i="67"/>
  <c r="F118" i="67"/>
  <c r="E118" i="67"/>
  <c r="A118" i="67"/>
  <c r="N117" i="67"/>
  <c r="H117" i="67"/>
  <c r="G117" i="67"/>
  <c r="F117" i="67"/>
  <c r="E117" i="67"/>
  <c r="A117" i="67"/>
  <c r="H116" i="67"/>
  <c r="G116" i="67"/>
  <c r="F116" i="67"/>
  <c r="E116" i="67"/>
  <c r="A116" i="67"/>
  <c r="H115" i="67"/>
  <c r="G115" i="67"/>
  <c r="F115" i="67"/>
  <c r="E115" i="67"/>
  <c r="A115" i="67"/>
  <c r="H114" i="67"/>
  <c r="G114" i="67"/>
  <c r="F114" i="67"/>
  <c r="E114" i="67"/>
  <c r="A114" i="67"/>
  <c r="N113" i="67"/>
  <c r="H113" i="67"/>
  <c r="G113" i="67"/>
  <c r="F113" i="67"/>
  <c r="E113" i="67"/>
  <c r="A113" i="67"/>
  <c r="H112" i="67"/>
  <c r="G112" i="67"/>
  <c r="F112" i="67"/>
  <c r="E112" i="67"/>
  <c r="A112" i="67"/>
  <c r="H111" i="67"/>
  <c r="G111" i="67"/>
  <c r="F111" i="67"/>
  <c r="E111" i="67"/>
  <c r="A111" i="67"/>
  <c r="H110" i="67"/>
  <c r="G110" i="67"/>
  <c r="F110" i="67"/>
  <c r="E110" i="67"/>
  <c r="A110" i="67"/>
  <c r="N109" i="67"/>
  <c r="H109" i="67"/>
  <c r="G109" i="67"/>
  <c r="F109" i="67"/>
  <c r="E109" i="67"/>
  <c r="A109" i="67"/>
  <c r="H108" i="67"/>
  <c r="G108" i="67"/>
  <c r="F108" i="67"/>
  <c r="E108" i="67"/>
  <c r="A108" i="67"/>
  <c r="N107" i="67"/>
  <c r="H107" i="67"/>
  <c r="G107" i="67"/>
  <c r="F107" i="67"/>
  <c r="E107" i="67"/>
  <c r="A107" i="67"/>
  <c r="H106" i="67"/>
  <c r="G106" i="67"/>
  <c r="F106" i="67"/>
  <c r="E106" i="67"/>
  <c r="A106" i="67"/>
  <c r="N105" i="67"/>
  <c r="H105" i="67"/>
  <c r="G105" i="67"/>
  <c r="F105" i="67"/>
  <c r="E105" i="67"/>
  <c r="A105" i="67"/>
  <c r="H104" i="67"/>
  <c r="G104" i="67"/>
  <c r="F104" i="67"/>
  <c r="E104" i="67"/>
  <c r="A104" i="67"/>
  <c r="N103" i="67"/>
  <c r="H103" i="67"/>
  <c r="G103" i="67"/>
  <c r="F103" i="67"/>
  <c r="E103" i="67"/>
  <c r="A103" i="67"/>
  <c r="H102" i="67"/>
  <c r="G102" i="67"/>
  <c r="F102" i="67"/>
  <c r="E102" i="67"/>
  <c r="A102" i="67"/>
  <c r="N101" i="67"/>
  <c r="H101" i="67"/>
  <c r="G101" i="67"/>
  <c r="F101" i="67"/>
  <c r="E101" i="67"/>
  <c r="A101" i="67"/>
  <c r="H100" i="67"/>
  <c r="G100" i="67"/>
  <c r="F100" i="67"/>
  <c r="E100" i="67"/>
  <c r="A100" i="67"/>
  <c r="N99" i="67"/>
  <c r="H99" i="67"/>
  <c r="G99" i="67"/>
  <c r="F99" i="67"/>
  <c r="E99" i="67"/>
  <c r="A99" i="67"/>
  <c r="H98" i="67"/>
  <c r="G98" i="67"/>
  <c r="F98" i="67"/>
  <c r="E98" i="67"/>
  <c r="A98" i="67"/>
  <c r="N97" i="67"/>
  <c r="H97" i="67"/>
  <c r="G97" i="67"/>
  <c r="F97" i="67"/>
  <c r="E97" i="67"/>
  <c r="A97" i="67"/>
  <c r="H96" i="67"/>
  <c r="G96" i="67"/>
  <c r="F96" i="67"/>
  <c r="E96" i="67"/>
  <c r="A96" i="67"/>
  <c r="H95" i="67"/>
  <c r="G95" i="67"/>
  <c r="F95" i="67"/>
  <c r="E95" i="67"/>
  <c r="A95" i="67"/>
  <c r="H94" i="67"/>
  <c r="G94" i="67"/>
  <c r="F94" i="67"/>
  <c r="E94" i="67"/>
  <c r="A94" i="67"/>
  <c r="N93" i="67"/>
  <c r="H93" i="67"/>
  <c r="G93" i="67"/>
  <c r="F93" i="67"/>
  <c r="E93" i="67"/>
  <c r="A93" i="67"/>
  <c r="H92" i="67"/>
  <c r="G92" i="67"/>
  <c r="F92" i="67"/>
  <c r="E92" i="67"/>
  <c r="A92" i="67"/>
  <c r="N91" i="67"/>
  <c r="H91" i="67"/>
  <c r="G91" i="67"/>
  <c r="F91" i="67"/>
  <c r="E91" i="67"/>
  <c r="A91" i="67"/>
  <c r="H90" i="67"/>
  <c r="G90" i="67"/>
  <c r="F90" i="67"/>
  <c r="E90" i="67"/>
  <c r="A90" i="67"/>
  <c r="N89" i="67"/>
  <c r="H89" i="67"/>
  <c r="G89" i="67"/>
  <c r="F89" i="67"/>
  <c r="E89" i="67"/>
  <c r="A89" i="67"/>
  <c r="H88" i="67"/>
  <c r="G88" i="67"/>
  <c r="F88" i="67"/>
  <c r="E88" i="67"/>
  <c r="A88" i="67"/>
  <c r="N87" i="67"/>
  <c r="H87" i="67"/>
  <c r="G87" i="67"/>
  <c r="F87" i="67"/>
  <c r="E87" i="67"/>
  <c r="A87" i="67"/>
  <c r="H86" i="67"/>
  <c r="G86" i="67"/>
  <c r="F86" i="67"/>
  <c r="E86" i="67"/>
  <c r="A86" i="67"/>
  <c r="N85" i="67"/>
  <c r="H85" i="67"/>
  <c r="G85" i="67"/>
  <c r="F85" i="67"/>
  <c r="E85" i="67"/>
  <c r="A85" i="67"/>
  <c r="H84" i="67"/>
  <c r="G84" i="67"/>
  <c r="F84" i="67"/>
  <c r="E84" i="67"/>
  <c r="A84" i="67"/>
  <c r="N83" i="67"/>
  <c r="H83" i="67"/>
  <c r="G83" i="67"/>
  <c r="F83" i="67"/>
  <c r="E83" i="67"/>
  <c r="A83" i="67"/>
  <c r="H82" i="67"/>
  <c r="G82" i="67"/>
  <c r="F82" i="67"/>
  <c r="E82" i="67"/>
  <c r="A82" i="67"/>
  <c r="N81" i="67"/>
  <c r="H81" i="67"/>
  <c r="G81" i="67"/>
  <c r="F81" i="67"/>
  <c r="E81" i="67"/>
  <c r="A81" i="67"/>
  <c r="H80" i="67"/>
  <c r="G80" i="67"/>
  <c r="F80" i="67"/>
  <c r="E80" i="67"/>
  <c r="A80" i="67"/>
  <c r="N79" i="67"/>
  <c r="H79" i="67"/>
  <c r="G79" i="67"/>
  <c r="F79" i="67"/>
  <c r="E79" i="67"/>
  <c r="A79" i="67"/>
  <c r="H78" i="67"/>
  <c r="G78" i="67"/>
  <c r="F78" i="67"/>
  <c r="E78" i="67"/>
  <c r="A78" i="67"/>
  <c r="N77" i="67"/>
  <c r="H77" i="67"/>
  <c r="G77" i="67"/>
  <c r="F77" i="67"/>
  <c r="E77" i="67"/>
  <c r="A77" i="67"/>
  <c r="H76" i="67"/>
  <c r="G76" i="67"/>
  <c r="F76" i="67"/>
  <c r="E76" i="67"/>
  <c r="A76" i="67"/>
  <c r="N75" i="67"/>
  <c r="H75" i="67"/>
  <c r="G75" i="67"/>
  <c r="F75" i="67"/>
  <c r="E75" i="67"/>
  <c r="A75" i="67"/>
  <c r="H74" i="67"/>
  <c r="G74" i="67"/>
  <c r="F74" i="67"/>
  <c r="E74" i="67"/>
  <c r="A74" i="67"/>
  <c r="N73" i="67"/>
  <c r="H73" i="67"/>
  <c r="G73" i="67"/>
  <c r="F73" i="67"/>
  <c r="E73" i="67"/>
  <c r="A73" i="67"/>
  <c r="H72" i="67"/>
  <c r="G72" i="67"/>
  <c r="F72" i="67"/>
  <c r="E72" i="67"/>
  <c r="A72" i="67"/>
  <c r="N71" i="67"/>
  <c r="H71" i="67"/>
  <c r="G71" i="67"/>
  <c r="F71" i="67"/>
  <c r="E71" i="67"/>
  <c r="A71" i="67"/>
  <c r="H70" i="67"/>
  <c r="G70" i="67"/>
  <c r="F70" i="67"/>
  <c r="E70" i="67"/>
  <c r="A70" i="67"/>
  <c r="N69" i="67"/>
  <c r="H69" i="67"/>
  <c r="G69" i="67"/>
  <c r="F69" i="67"/>
  <c r="E69" i="67"/>
  <c r="A69" i="67"/>
  <c r="H68" i="67"/>
  <c r="G68" i="67"/>
  <c r="F68" i="67"/>
  <c r="E68" i="67"/>
  <c r="A68" i="67"/>
  <c r="N67" i="67"/>
  <c r="H67" i="67"/>
  <c r="G67" i="67"/>
  <c r="F67" i="67"/>
  <c r="E67" i="67"/>
  <c r="A67" i="67"/>
  <c r="H66" i="67"/>
  <c r="G66" i="67"/>
  <c r="F66" i="67"/>
  <c r="E66" i="67"/>
  <c r="A66" i="67"/>
  <c r="N65" i="67"/>
  <c r="H65" i="67"/>
  <c r="G65" i="67"/>
  <c r="F65" i="67"/>
  <c r="E65" i="67"/>
  <c r="A65" i="67"/>
  <c r="H64" i="67"/>
  <c r="G64" i="67"/>
  <c r="F64" i="67"/>
  <c r="E64" i="67"/>
  <c r="A64" i="67"/>
  <c r="N63" i="67"/>
  <c r="H63" i="67"/>
  <c r="G63" i="67"/>
  <c r="F63" i="67"/>
  <c r="E63" i="67"/>
  <c r="A63" i="67"/>
  <c r="H62" i="67"/>
  <c r="G62" i="67"/>
  <c r="F62" i="67"/>
  <c r="E62" i="67"/>
  <c r="A62" i="67"/>
  <c r="N61" i="67"/>
  <c r="H61" i="67"/>
  <c r="G61" i="67"/>
  <c r="F61" i="67"/>
  <c r="E61" i="67"/>
  <c r="A61" i="67"/>
  <c r="H60" i="67"/>
  <c r="G60" i="67"/>
  <c r="F60" i="67"/>
  <c r="E60" i="67"/>
  <c r="A60" i="67"/>
  <c r="N59" i="67"/>
  <c r="H59" i="67"/>
  <c r="G59" i="67"/>
  <c r="F59" i="67"/>
  <c r="E59" i="67"/>
  <c r="A59" i="67"/>
  <c r="H58" i="67"/>
  <c r="G58" i="67"/>
  <c r="F58" i="67"/>
  <c r="E58" i="67"/>
  <c r="A58" i="67"/>
  <c r="N57" i="67"/>
  <c r="H57" i="67"/>
  <c r="G57" i="67"/>
  <c r="F57" i="67"/>
  <c r="E57" i="67"/>
  <c r="A57" i="67"/>
  <c r="H56" i="67"/>
  <c r="G56" i="67"/>
  <c r="F56" i="67"/>
  <c r="E56" i="67"/>
  <c r="A56" i="67"/>
  <c r="N55" i="67"/>
  <c r="H55" i="67"/>
  <c r="G55" i="67"/>
  <c r="F55" i="67"/>
  <c r="E55" i="67"/>
  <c r="A55" i="67"/>
  <c r="H54" i="67"/>
  <c r="G54" i="67"/>
  <c r="F54" i="67"/>
  <c r="E54" i="67"/>
  <c r="A54" i="67"/>
  <c r="N53" i="67"/>
  <c r="H53" i="67"/>
  <c r="G53" i="67"/>
  <c r="F53" i="67"/>
  <c r="E53" i="67"/>
  <c r="A53" i="67"/>
  <c r="H52" i="67"/>
  <c r="G52" i="67"/>
  <c r="F52" i="67"/>
  <c r="E52" i="67"/>
  <c r="A52" i="67"/>
  <c r="N51" i="67"/>
  <c r="H51" i="67"/>
  <c r="G51" i="67"/>
  <c r="F51" i="67"/>
  <c r="E51" i="67"/>
  <c r="A51" i="67"/>
  <c r="H50" i="67"/>
  <c r="G50" i="67"/>
  <c r="F50" i="67"/>
  <c r="E50" i="67"/>
  <c r="A50" i="67"/>
  <c r="N49" i="67"/>
  <c r="H49" i="67"/>
  <c r="G49" i="67"/>
  <c r="F49" i="67"/>
  <c r="E49" i="67"/>
  <c r="A49" i="67"/>
  <c r="H48" i="67"/>
  <c r="G48" i="67"/>
  <c r="F48" i="67"/>
  <c r="E48" i="67"/>
  <c r="A48" i="67"/>
  <c r="N47" i="67"/>
  <c r="H47" i="67"/>
  <c r="G47" i="67"/>
  <c r="F47" i="67"/>
  <c r="E47" i="67"/>
  <c r="A47" i="67"/>
  <c r="H46" i="67"/>
  <c r="G46" i="67"/>
  <c r="F46" i="67"/>
  <c r="E46" i="67"/>
  <c r="A46" i="67"/>
  <c r="N45" i="67"/>
  <c r="H45" i="67"/>
  <c r="G45" i="67"/>
  <c r="F45" i="67"/>
  <c r="E45" i="67"/>
  <c r="A45" i="67"/>
  <c r="H44" i="67"/>
  <c r="G44" i="67"/>
  <c r="F44" i="67"/>
  <c r="E44" i="67"/>
  <c r="A44" i="67"/>
  <c r="N43" i="67"/>
  <c r="H43" i="67"/>
  <c r="G43" i="67"/>
  <c r="F43" i="67"/>
  <c r="E43" i="67"/>
  <c r="A43" i="67"/>
  <c r="Y26" i="67"/>
  <c r="U26" i="67"/>
  <c r="Q26" i="67"/>
  <c r="H42" i="67"/>
  <c r="G42" i="67"/>
  <c r="F42" i="67"/>
  <c r="E42" i="67"/>
  <c r="A42" i="67"/>
  <c r="AA190" i="67"/>
  <c r="W190" i="67"/>
  <c r="T26" i="67"/>
  <c r="S26" i="67"/>
  <c r="N41" i="67"/>
  <c r="H41" i="67"/>
  <c r="G41" i="67"/>
  <c r="F41" i="67"/>
  <c r="E41" i="67"/>
  <c r="A41" i="67"/>
  <c r="A40" i="67"/>
  <c r="A39" i="67"/>
  <c r="A38" i="67"/>
  <c r="A37" i="67"/>
  <c r="A36" i="67"/>
  <c r="A35" i="67"/>
  <c r="A34" i="67"/>
  <c r="A33" i="67"/>
  <c r="A32" i="67"/>
  <c r="N31" i="67"/>
  <c r="A31" i="67"/>
  <c r="P26" i="67"/>
  <c r="A30" i="67"/>
  <c r="S190" i="67"/>
  <c r="A29" i="67"/>
  <c r="L26" i="67"/>
  <c r="A1" i="67"/>
  <c r="Z32" i="66"/>
  <c r="Y32" i="66"/>
  <c r="X32" i="66"/>
  <c r="W32" i="66"/>
  <c r="V32" i="66"/>
  <c r="U32" i="66"/>
  <c r="T32" i="66"/>
  <c r="S32" i="66"/>
  <c r="R32" i="66"/>
  <c r="Q32" i="66"/>
  <c r="P32" i="66"/>
  <c r="O32" i="66"/>
  <c r="N32" i="66"/>
  <c r="L32" i="66"/>
  <c r="Z27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A10" i="66"/>
  <c r="A9" i="66"/>
  <c r="A8" i="66"/>
  <c r="A7" i="66"/>
  <c r="A1" i="66"/>
  <c r="O27" i="60"/>
  <c r="P27" i="60"/>
  <c r="Q27" i="60"/>
  <c r="R27" i="60"/>
  <c r="S27" i="60"/>
  <c r="T27" i="60"/>
  <c r="U27" i="60"/>
  <c r="V27" i="60"/>
  <c r="W27" i="60"/>
  <c r="X27" i="60"/>
  <c r="Y27" i="60"/>
  <c r="Z27" i="60"/>
  <c r="N27" i="60"/>
  <c r="L26" i="61"/>
  <c r="O190" i="67" l="1"/>
  <c r="N111" i="67"/>
  <c r="N115" i="67"/>
  <c r="N120" i="67"/>
  <c r="N126" i="67"/>
  <c r="N133" i="67"/>
  <c r="N135" i="67"/>
  <c r="N140" i="67"/>
  <c r="N142" i="67"/>
  <c r="N144" i="67"/>
  <c r="N146" i="67"/>
  <c r="N148" i="67"/>
  <c r="N150" i="67"/>
  <c r="N152" i="67"/>
  <c r="N154" i="67"/>
  <c r="N156" i="67"/>
  <c r="N158" i="67"/>
  <c r="N160" i="67"/>
  <c r="N162" i="67"/>
  <c r="N164" i="67"/>
  <c r="N166" i="67"/>
  <c r="N168" i="67"/>
  <c r="N170" i="67"/>
  <c r="N172" i="67"/>
  <c r="N174" i="67"/>
  <c r="N176" i="67"/>
  <c r="N178" i="67"/>
  <c r="N180" i="67"/>
  <c r="N182" i="67"/>
  <c r="N184" i="67"/>
  <c r="N186" i="67"/>
  <c r="N188" i="67"/>
  <c r="N110" i="67"/>
  <c r="N114" i="67"/>
  <c r="N118" i="67"/>
  <c r="N121" i="67"/>
  <c r="N123" i="67"/>
  <c r="N127" i="67"/>
  <c r="N132" i="67"/>
  <c r="N141" i="67"/>
  <c r="N147" i="67"/>
  <c r="N149" i="67"/>
  <c r="N151" i="67"/>
  <c r="N153" i="67"/>
  <c r="N155" i="67"/>
  <c r="N157" i="67"/>
  <c r="N159" i="67"/>
  <c r="N161" i="67"/>
  <c r="N163" i="67"/>
  <c r="N165" i="67"/>
  <c r="N167" i="67"/>
  <c r="N169" i="67"/>
  <c r="N171" i="67"/>
  <c r="N173" i="67"/>
  <c r="N175" i="67"/>
  <c r="N177" i="67"/>
  <c r="N179" i="67"/>
  <c r="N181" i="67"/>
  <c r="N183" i="67"/>
  <c r="N185" i="67"/>
  <c r="N187" i="67"/>
  <c r="N189" i="67"/>
  <c r="N42" i="67"/>
  <c r="N44" i="67"/>
  <c r="N46" i="67"/>
  <c r="N48" i="67"/>
  <c r="N50" i="67"/>
  <c r="N52" i="67"/>
  <c r="N54" i="67"/>
  <c r="N56" i="67"/>
  <c r="N58" i="67"/>
  <c r="N60" i="67"/>
  <c r="N62" i="67"/>
  <c r="N64" i="67"/>
  <c r="N66" i="67"/>
  <c r="N68" i="67"/>
  <c r="N70" i="67"/>
  <c r="N72" i="67"/>
  <c r="N74" i="67"/>
  <c r="N76" i="67"/>
  <c r="N78" i="67"/>
  <c r="N80" i="67"/>
  <c r="N82" i="67"/>
  <c r="N84" i="67"/>
  <c r="N86" i="67"/>
  <c r="N88" i="67"/>
  <c r="N90" i="67"/>
  <c r="N92" i="67"/>
  <c r="N94" i="67"/>
  <c r="N96" i="67"/>
  <c r="N98" i="67"/>
  <c r="N100" i="67"/>
  <c r="N102" i="67"/>
  <c r="N104" i="67"/>
  <c r="N106" i="67"/>
  <c r="N108" i="67"/>
  <c r="N112" i="67"/>
  <c r="N116" i="67"/>
  <c r="N125" i="67"/>
  <c r="N129" i="67"/>
  <c r="N131" i="67"/>
  <c r="N136" i="67"/>
  <c r="N33" i="67"/>
  <c r="N37" i="67"/>
  <c r="N39" i="67"/>
  <c r="P190" i="67"/>
  <c r="X190" i="67"/>
  <c r="N32" i="67"/>
  <c r="T190" i="67"/>
  <c r="X26" i="67"/>
  <c r="Q190" i="67"/>
  <c r="U190" i="67"/>
  <c r="Y190" i="67"/>
  <c r="N30" i="67"/>
  <c r="N34" i="67"/>
  <c r="N36" i="67"/>
  <c r="N38" i="67"/>
  <c r="N40" i="67"/>
  <c r="M32" i="66"/>
  <c r="N95" i="67"/>
  <c r="AA26" i="67"/>
  <c r="O26" i="67"/>
  <c r="N35" i="67"/>
  <c r="W26" i="67"/>
  <c r="N29" i="67"/>
  <c r="R190" i="67"/>
  <c r="R26" i="67"/>
  <c r="V190" i="67"/>
  <c r="V26" i="67"/>
  <c r="Z190" i="67"/>
  <c r="Z26" i="67"/>
  <c r="N143" i="67"/>
  <c r="N145" i="67"/>
  <c r="Q30" i="43"/>
  <c r="Q28" i="43"/>
  <c r="Q29" i="43"/>
  <c r="N190" i="67" l="1"/>
  <c r="N26" i="67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H125" i="61"/>
  <c r="H126" i="61"/>
  <c r="H127" i="61"/>
  <c r="H128" i="61"/>
  <c r="H129" i="61"/>
  <c r="H130" i="61"/>
  <c r="H131" i="61"/>
  <c r="H132" i="61"/>
  <c r="H133" i="61"/>
  <c r="H134" i="61"/>
  <c r="H135" i="61"/>
  <c r="H136" i="61"/>
  <c r="H137" i="61"/>
  <c r="H138" i="61"/>
  <c r="H139" i="61"/>
  <c r="H140" i="61"/>
  <c r="H141" i="61"/>
  <c r="H142" i="61"/>
  <c r="H143" i="61"/>
  <c r="H144" i="61"/>
  <c r="H145" i="61"/>
  <c r="H146" i="61"/>
  <c r="H147" i="61"/>
  <c r="H148" i="61"/>
  <c r="H149" i="61"/>
  <c r="H150" i="61"/>
  <c r="H151" i="61"/>
  <c r="H152" i="61"/>
  <c r="H153" i="61"/>
  <c r="H154" i="61"/>
  <c r="H155" i="61"/>
  <c r="H156" i="6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AA26" i="61" l="1"/>
  <c r="Z32" i="60"/>
  <c r="Y32" i="64"/>
  <c r="AA190" i="61" l="1"/>
  <c r="E55" i="61"/>
  <c r="F55" i="61"/>
  <c r="G55" i="61"/>
  <c r="E56" i="61"/>
  <c r="F56" i="61"/>
  <c r="G56" i="61"/>
  <c r="E57" i="61"/>
  <c r="F57" i="61"/>
  <c r="G57" i="61"/>
  <c r="E58" i="61"/>
  <c r="F58" i="61"/>
  <c r="G58" i="61"/>
  <c r="E59" i="61"/>
  <c r="F59" i="61"/>
  <c r="G59" i="61"/>
  <c r="E60" i="61"/>
  <c r="F60" i="61"/>
  <c r="G60" i="61"/>
  <c r="E61" i="61"/>
  <c r="F61" i="61"/>
  <c r="G61" i="61"/>
  <c r="A30" i="61" l="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A105" i="61"/>
  <c r="A106" i="61"/>
  <c r="A107" i="61"/>
  <c r="A108" i="61"/>
  <c r="A109" i="61"/>
  <c r="A110" i="61"/>
  <c r="A111" i="61"/>
  <c r="A112" i="61"/>
  <c r="A113" i="61"/>
  <c r="A114" i="61"/>
  <c r="A115" i="61"/>
  <c r="A116" i="61"/>
  <c r="A117" i="61"/>
  <c r="A118" i="61"/>
  <c r="A119" i="61"/>
  <c r="A120" i="61"/>
  <c r="A121" i="61"/>
  <c r="A122" i="61"/>
  <c r="A123" i="61"/>
  <c r="A124" i="61"/>
  <c r="A125" i="61"/>
  <c r="A126" i="61"/>
  <c r="A127" i="61"/>
  <c r="A128" i="61"/>
  <c r="A129" i="61"/>
  <c r="A130" i="61"/>
  <c r="A131" i="61"/>
  <c r="A132" i="61"/>
  <c r="A133" i="61"/>
  <c r="A134" i="61"/>
  <c r="A135" i="61"/>
  <c r="A136" i="61"/>
  <c r="A137" i="61"/>
  <c r="A138" i="61"/>
  <c r="A139" i="61"/>
  <c r="A140" i="61"/>
  <c r="A141" i="61"/>
  <c r="A142" i="61"/>
  <c r="A143" i="61"/>
  <c r="A144" i="61"/>
  <c r="A145" i="61"/>
  <c r="A146" i="61"/>
  <c r="A147" i="61"/>
  <c r="A148" i="61"/>
  <c r="A149" i="61"/>
  <c r="A150" i="61"/>
  <c r="A151" i="61"/>
  <c r="A152" i="61"/>
  <c r="A153" i="61"/>
  <c r="A154" i="61"/>
  <c r="A155" i="61"/>
  <c r="A156" i="61"/>
  <c r="A157" i="61"/>
  <c r="A158" i="61"/>
  <c r="A159" i="61"/>
  <c r="A160" i="61"/>
  <c r="A161" i="61"/>
  <c r="A162" i="61"/>
  <c r="A163" i="61"/>
  <c r="A164" i="61"/>
  <c r="A165" i="61"/>
  <c r="A166" i="61"/>
  <c r="A167" i="61"/>
  <c r="A168" i="61"/>
  <c r="A169" i="61"/>
  <c r="A170" i="61"/>
  <c r="A171" i="61"/>
  <c r="A172" i="61"/>
  <c r="A173" i="61"/>
  <c r="A174" i="61"/>
  <c r="A175" i="61"/>
  <c r="A176" i="61"/>
  <c r="A177" i="61"/>
  <c r="A178" i="61"/>
  <c r="A179" i="61"/>
  <c r="A180" i="61"/>
  <c r="A181" i="61"/>
  <c r="A182" i="61"/>
  <c r="A183" i="61"/>
  <c r="A184" i="61"/>
  <c r="A185" i="61"/>
  <c r="A186" i="61"/>
  <c r="A187" i="61"/>
  <c r="A188" i="61"/>
  <c r="A189" i="61"/>
  <c r="A29" i="61"/>
  <c r="M32" i="64" l="1"/>
  <c r="N32" i="64"/>
  <c r="O32" i="64"/>
  <c r="P32" i="64"/>
  <c r="Q32" i="64"/>
  <c r="R32" i="64"/>
  <c r="S32" i="64"/>
  <c r="T32" i="64"/>
  <c r="U32" i="64"/>
  <c r="V32" i="64"/>
  <c r="W32" i="64"/>
  <c r="X32" i="64"/>
  <c r="L32" i="64"/>
  <c r="M32" i="60" l="1"/>
  <c r="N32" i="60"/>
  <c r="O32" i="60"/>
  <c r="P32" i="60"/>
  <c r="Q32" i="60"/>
  <c r="R32" i="60"/>
  <c r="S32" i="60"/>
  <c r="T32" i="60"/>
  <c r="U32" i="60"/>
  <c r="V32" i="60"/>
  <c r="W32" i="60"/>
  <c r="X32" i="60"/>
  <c r="Y32" i="60"/>
  <c r="L32" i="60"/>
  <c r="L190" i="61"/>
  <c r="R26" i="61"/>
  <c r="Z26" i="61"/>
  <c r="V26" i="61"/>
  <c r="P26" i="61"/>
  <c r="Q31" i="43"/>
  <c r="Q27" i="43"/>
  <c r="Q26" i="43"/>
  <c r="Q25" i="43"/>
  <c r="Q24" i="43"/>
  <c r="Q23" i="43"/>
  <c r="Q22" i="43"/>
  <c r="Q21" i="43"/>
  <c r="Q20" i="43"/>
  <c r="Q19" i="43"/>
  <c r="Q18" i="43"/>
  <c r="Q17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T26" i="61" l="1"/>
  <c r="U26" i="61"/>
  <c r="O26" i="61"/>
  <c r="S26" i="61"/>
  <c r="W26" i="61"/>
  <c r="X26" i="61"/>
  <c r="Q26" i="61"/>
  <c r="Y26" i="61"/>
  <c r="N164" i="61"/>
  <c r="N95" i="61"/>
  <c r="N75" i="61"/>
  <c r="N143" i="61"/>
  <c r="N109" i="61"/>
  <c r="N99" i="61"/>
  <c r="N97" i="61"/>
  <c r="N83" i="61"/>
  <c r="N77" i="61"/>
  <c r="N73" i="61"/>
  <c r="N189" i="61"/>
  <c r="N188" i="61"/>
  <c r="N187" i="61"/>
  <c r="N185" i="61"/>
  <c r="N184" i="61"/>
  <c r="N183" i="61"/>
  <c r="N177" i="61"/>
  <c r="N176" i="61"/>
  <c r="N175" i="61"/>
  <c r="N173" i="61"/>
  <c r="N169" i="61"/>
  <c r="N168" i="61"/>
  <c r="N167" i="61"/>
  <c r="N160" i="61"/>
  <c r="N159" i="61"/>
  <c r="N158" i="61"/>
  <c r="N157" i="61"/>
  <c r="N156" i="61"/>
  <c r="N153" i="61"/>
  <c r="N151" i="61"/>
  <c r="N150" i="61"/>
  <c r="N149" i="61"/>
  <c r="N148" i="61"/>
  <c r="N147" i="61"/>
  <c r="N146" i="61"/>
  <c r="N145" i="61"/>
  <c r="N144" i="61"/>
  <c r="N133" i="61"/>
  <c r="N124" i="61"/>
  <c r="N123" i="61"/>
  <c r="N122" i="61"/>
  <c r="N118" i="61"/>
  <c r="N117" i="61"/>
  <c r="N116" i="61"/>
  <c r="N111" i="61"/>
  <c r="N110" i="61"/>
  <c r="N104" i="61"/>
  <c r="N103" i="61"/>
  <c r="N102" i="61"/>
  <c r="N101" i="61"/>
  <c r="N100" i="61"/>
  <c r="N96" i="61"/>
  <c r="N91" i="61"/>
  <c r="N90" i="61"/>
  <c r="N89" i="61"/>
  <c r="N88" i="61"/>
  <c r="N87" i="61"/>
  <c r="N86" i="61"/>
  <c r="N82" i="61"/>
  <c r="N81" i="61"/>
  <c r="N80" i="61"/>
  <c r="N79" i="61"/>
  <c r="N78" i="61"/>
  <c r="N74" i="61"/>
  <c r="N65" i="61"/>
  <c r="N64" i="61"/>
  <c r="N63" i="61"/>
  <c r="N62" i="61"/>
  <c r="N61" i="61"/>
  <c r="N60" i="61"/>
  <c r="N57" i="61"/>
  <c r="N55" i="61"/>
  <c r="N53" i="61"/>
  <c r="N51" i="61"/>
  <c r="N49" i="61"/>
  <c r="N47" i="61"/>
  <c r="N45" i="61"/>
  <c r="N43" i="61"/>
  <c r="N41" i="61"/>
  <c r="N39" i="61"/>
  <c r="N37" i="61"/>
  <c r="N35" i="61"/>
  <c r="N33" i="61"/>
  <c r="N31" i="61"/>
  <c r="N174" i="61"/>
  <c r="N170" i="61"/>
  <c r="N140" i="61"/>
  <c r="N119" i="61"/>
  <c r="N105" i="61"/>
  <c r="N186" i="61"/>
  <c r="N182" i="61"/>
  <c r="N181" i="61"/>
  <c r="N180" i="61"/>
  <c r="N179" i="61"/>
  <c r="N178" i="61"/>
  <c r="N172" i="61"/>
  <c r="N171" i="61"/>
  <c r="N166" i="61"/>
  <c r="N165" i="61"/>
  <c r="N163" i="61"/>
  <c r="N162" i="61"/>
  <c r="N161" i="61"/>
  <c r="N155" i="61"/>
  <c r="N154" i="61"/>
  <c r="N152" i="61"/>
  <c r="N142" i="61"/>
  <c r="N141" i="61"/>
  <c r="N139" i="61"/>
  <c r="N138" i="61"/>
  <c r="N137" i="61"/>
  <c r="N136" i="61"/>
  <c r="N135" i="61"/>
  <c r="N134" i="61"/>
  <c r="N132" i="61"/>
  <c r="N131" i="61"/>
  <c r="N130" i="61"/>
  <c r="N129" i="61"/>
  <c r="N128" i="61"/>
  <c r="N127" i="61"/>
  <c r="N126" i="61"/>
  <c r="N125" i="61"/>
  <c r="N121" i="61"/>
  <c r="N120" i="61"/>
  <c r="N115" i="61"/>
  <c r="N114" i="61"/>
  <c r="N113" i="61"/>
  <c r="N112" i="61"/>
  <c r="N108" i="61"/>
  <c r="N107" i="61"/>
  <c r="N106" i="61"/>
  <c r="N98" i="61"/>
  <c r="N94" i="61"/>
  <c r="N93" i="61"/>
  <c r="N92" i="61"/>
  <c r="N85" i="61"/>
  <c r="N84" i="61"/>
  <c r="N76" i="61"/>
  <c r="N72" i="61"/>
  <c r="N71" i="61"/>
  <c r="N70" i="61"/>
  <c r="N69" i="61"/>
  <c r="N68" i="61"/>
  <c r="N67" i="61"/>
  <c r="N66" i="61"/>
  <c r="N59" i="61"/>
  <c r="N58" i="61"/>
  <c r="N56" i="61"/>
  <c r="N54" i="61"/>
  <c r="N52" i="61"/>
  <c r="N50" i="61"/>
  <c r="N48" i="61"/>
  <c r="N46" i="61"/>
  <c r="N44" i="61"/>
  <c r="N42" i="61"/>
  <c r="N40" i="61"/>
  <c r="N38" i="61"/>
  <c r="N36" i="61"/>
  <c r="N34" i="61"/>
  <c r="N32" i="61"/>
  <c r="N30" i="61"/>
  <c r="N29" i="61"/>
  <c r="Q16" i="43"/>
  <c r="A10" i="60"/>
  <c r="A9" i="60"/>
  <c r="A8" i="60"/>
  <c r="A7" i="60"/>
  <c r="N26" i="61" l="1"/>
  <c r="A10" i="64"/>
  <c r="A9" i="64"/>
  <c r="A8" i="64"/>
  <c r="A7" i="64"/>
  <c r="A2" i="64"/>
  <c r="A1" i="64"/>
  <c r="E62" i="61"/>
  <c r="F62" i="61"/>
  <c r="G62" i="61"/>
  <c r="E63" i="61"/>
  <c r="F63" i="61"/>
  <c r="G63" i="61"/>
  <c r="E64" i="61"/>
  <c r="F64" i="61"/>
  <c r="G64" i="61"/>
  <c r="E65" i="61"/>
  <c r="F65" i="61"/>
  <c r="G65" i="61"/>
  <c r="E66" i="61"/>
  <c r="F66" i="61"/>
  <c r="G66" i="61"/>
  <c r="E67" i="61"/>
  <c r="F67" i="61"/>
  <c r="G67" i="61"/>
  <c r="E68" i="61"/>
  <c r="F68" i="61"/>
  <c r="G68" i="61"/>
  <c r="E69" i="61"/>
  <c r="F69" i="61"/>
  <c r="G69" i="61"/>
  <c r="E70" i="61"/>
  <c r="F70" i="61"/>
  <c r="G70" i="61"/>
  <c r="E71" i="61"/>
  <c r="F71" i="61"/>
  <c r="G71" i="61"/>
  <c r="E72" i="61"/>
  <c r="F72" i="61"/>
  <c r="G72" i="61"/>
  <c r="E73" i="61"/>
  <c r="F73" i="61"/>
  <c r="G73" i="61"/>
  <c r="E74" i="61"/>
  <c r="F74" i="61"/>
  <c r="G74" i="61"/>
  <c r="E75" i="61"/>
  <c r="F75" i="61"/>
  <c r="G75" i="61"/>
  <c r="E76" i="61"/>
  <c r="F76" i="61"/>
  <c r="G76" i="61"/>
  <c r="E77" i="61"/>
  <c r="F77" i="61"/>
  <c r="G77" i="61"/>
  <c r="E78" i="61"/>
  <c r="F78" i="61"/>
  <c r="G78" i="61"/>
  <c r="E79" i="61"/>
  <c r="F79" i="61"/>
  <c r="G79" i="61"/>
  <c r="E80" i="61"/>
  <c r="F80" i="61"/>
  <c r="G80" i="61"/>
  <c r="E81" i="61"/>
  <c r="F81" i="61"/>
  <c r="G81" i="61"/>
  <c r="E82" i="61"/>
  <c r="F82" i="61"/>
  <c r="G82" i="61"/>
  <c r="E83" i="61"/>
  <c r="F83" i="61"/>
  <c r="G83" i="61"/>
  <c r="E84" i="61"/>
  <c r="F84" i="61"/>
  <c r="G84" i="61"/>
  <c r="E85" i="61"/>
  <c r="F85" i="61"/>
  <c r="G85" i="61"/>
  <c r="E86" i="61"/>
  <c r="F86" i="61"/>
  <c r="G86" i="61"/>
  <c r="E87" i="61"/>
  <c r="F87" i="61"/>
  <c r="G87" i="61"/>
  <c r="E88" i="61"/>
  <c r="F88" i="61"/>
  <c r="G88" i="61"/>
  <c r="E89" i="61"/>
  <c r="F89" i="61"/>
  <c r="G89" i="61"/>
  <c r="E90" i="61"/>
  <c r="F90" i="61"/>
  <c r="G90" i="61"/>
  <c r="E91" i="61"/>
  <c r="F91" i="61"/>
  <c r="G91" i="61"/>
  <c r="E92" i="61"/>
  <c r="F92" i="61"/>
  <c r="G92" i="61"/>
  <c r="E93" i="61"/>
  <c r="F93" i="61"/>
  <c r="G93" i="61"/>
  <c r="E94" i="61"/>
  <c r="F94" i="61"/>
  <c r="G94" i="61"/>
  <c r="E95" i="61"/>
  <c r="F95" i="61"/>
  <c r="G95" i="61"/>
  <c r="E96" i="61"/>
  <c r="F96" i="61"/>
  <c r="G96" i="61"/>
  <c r="E97" i="61"/>
  <c r="F97" i="61"/>
  <c r="G97" i="61"/>
  <c r="E98" i="61"/>
  <c r="F98" i="61"/>
  <c r="G98" i="61"/>
  <c r="E99" i="61"/>
  <c r="F99" i="61"/>
  <c r="G99" i="61"/>
  <c r="E100" i="61"/>
  <c r="F100" i="61"/>
  <c r="G100" i="61"/>
  <c r="E101" i="61"/>
  <c r="F101" i="61"/>
  <c r="G101" i="61"/>
  <c r="E102" i="61"/>
  <c r="F102" i="61"/>
  <c r="G102" i="61"/>
  <c r="E103" i="61"/>
  <c r="F103" i="61"/>
  <c r="G103" i="61"/>
  <c r="E104" i="61"/>
  <c r="F104" i="61"/>
  <c r="G104" i="61"/>
  <c r="E105" i="61"/>
  <c r="F105" i="61"/>
  <c r="G105" i="61"/>
  <c r="E106" i="61"/>
  <c r="F106" i="61"/>
  <c r="G106" i="61"/>
  <c r="E107" i="61"/>
  <c r="F107" i="61"/>
  <c r="G107" i="61"/>
  <c r="E108" i="61"/>
  <c r="F108" i="61"/>
  <c r="G108" i="61"/>
  <c r="E109" i="61"/>
  <c r="F109" i="61"/>
  <c r="G109" i="61"/>
  <c r="E110" i="61"/>
  <c r="F110" i="61"/>
  <c r="G110" i="61"/>
  <c r="E111" i="61"/>
  <c r="F111" i="61"/>
  <c r="G111" i="61"/>
  <c r="E112" i="61"/>
  <c r="F112" i="61"/>
  <c r="G112" i="61"/>
  <c r="E113" i="61"/>
  <c r="F113" i="61"/>
  <c r="G113" i="61"/>
  <c r="E114" i="61"/>
  <c r="F114" i="61"/>
  <c r="G114" i="61"/>
  <c r="E115" i="61"/>
  <c r="F115" i="61"/>
  <c r="G115" i="61"/>
  <c r="E116" i="61"/>
  <c r="F116" i="61"/>
  <c r="G116" i="61"/>
  <c r="E117" i="61"/>
  <c r="F117" i="61"/>
  <c r="G117" i="61"/>
  <c r="E118" i="61"/>
  <c r="F118" i="61"/>
  <c r="G118" i="61"/>
  <c r="E119" i="61"/>
  <c r="F119" i="61"/>
  <c r="G119" i="61"/>
  <c r="E120" i="61"/>
  <c r="F120" i="61"/>
  <c r="G120" i="61"/>
  <c r="E121" i="61"/>
  <c r="F121" i="61"/>
  <c r="G121" i="61"/>
  <c r="E122" i="61"/>
  <c r="F122" i="61"/>
  <c r="G122" i="61"/>
  <c r="E123" i="61"/>
  <c r="F123" i="61"/>
  <c r="G123" i="61"/>
  <c r="E124" i="61"/>
  <c r="F124" i="61"/>
  <c r="G124" i="61"/>
  <c r="E125" i="61"/>
  <c r="F125" i="61"/>
  <c r="G125" i="61"/>
  <c r="E126" i="61"/>
  <c r="F126" i="61"/>
  <c r="G126" i="61"/>
  <c r="E127" i="61"/>
  <c r="F127" i="61"/>
  <c r="G127" i="61"/>
  <c r="E128" i="61"/>
  <c r="F128" i="61"/>
  <c r="G128" i="61"/>
  <c r="E129" i="61"/>
  <c r="F129" i="61"/>
  <c r="G129" i="61"/>
  <c r="E130" i="61"/>
  <c r="F130" i="61"/>
  <c r="G130" i="61"/>
  <c r="E131" i="61"/>
  <c r="F131" i="61"/>
  <c r="G131" i="61"/>
  <c r="E132" i="61"/>
  <c r="F132" i="61"/>
  <c r="G132" i="61"/>
  <c r="E133" i="61"/>
  <c r="F133" i="61"/>
  <c r="G133" i="61"/>
  <c r="E134" i="61"/>
  <c r="F134" i="61"/>
  <c r="G134" i="61"/>
  <c r="E135" i="61"/>
  <c r="F135" i="61"/>
  <c r="G135" i="61"/>
  <c r="E136" i="61"/>
  <c r="F136" i="61"/>
  <c r="G136" i="61"/>
  <c r="E137" i="61"/>
  <c r="F137" i="61"/>
  <c r="G137" i="61"/>
  <c r="E138" i="61"/>
  <c r="F138" i="61"/>
  <c r="G138" i="61"/>
  <c r="E139" i="61"/>
  <c r="F139" i="61"/>
  <c r="G139" i="61"/>
  <c r="E140" i="61"/>
  <c r="F140" i="61"/>
  <c r="G140" i="61"/>
  <c r="E141" i="61"/>
  <c r="F141" i="61"/>
  <c r="G141" i="61"/>
  <c r="E142" i="61"/>
  <c r="F142" i="61"/>
  <c r="G142" i="61"/>
  <c r="E143" i="61"/>
  <c r="F143" i="61"/>
  <c r="G143" i="61"/>
  <c r="E144" i="61"/>
  <c r="F144" i="61"/>
  <c r="G144" i="61"/>
  <c r="E145" i="61"/>
  <c r="F145" i="61"/>
  <c r="G145" i="61"/>
  <c r="E146" i="61"/>
  <c r="F146" i="61"/>
  <c r="G146" i="61"/>
  <c r="E147" i="61"/>
  <c r="F147" i="61"/>
  <c r="G147" i="61"/>
  <c r="E148" i="61"/>
  <c r="F148" i="61"/>
  <c r="G148" i="61"/>
  <c r="E149" i="61"/>
  <c r="F149" i="61"/>
  <c r="G149" i="61"/>
  <c r="E150" i="61"/>
  <c r="F150" i="61"/>
  <c r="G150" i="61"/>
  <c r="E151" i="61"/>
  <c r="F151" i="61"/>
  <c r="G151" i="61"/>
  <c r="E152" i="61"/>
  <c r="F152" i="61"/>
  <c r="G152" i="61"/>
  <c r="E153" i="61"/>
  <c r="F153" i="61"/>
  <c r="G153" i="61"/>
  <c r="E154" i="61"/>
  <c r="F154" i="61"/>
  <c r="G154" i="61"/>
  <c r="E155" i="61"/>
  <c r="F155" i="61"/>
  <c r="G155" i="61"/>
  <c r="E156" i="61"/>
  <c r="F156" i="61"/>
  <c r="G156" i="61"/>
  <c r="E157" i="61"/>
  <c r="F157" i="61"/>
  <c r="G157" i="61"/>
  <c r="E158" i="61"/>
  <c r="F158" i="61"/>
  <c r="G158" i="61"/>
  <c r="E159" i="61"/>
  <c r="F159" i="61"/>
  <c r="G159" i="61"/>
  <c r="E160" i="61"/>
  <c r="F160" i="61"/>
  <c r="G160" i="61"/>
  <c r="E161" i="61"/>
  <c r="F161" i="61"/>
  <c r="G161" i="61"/>
  <c r="E162" i="61"/>
  <c r="F162" i="61"/>
  <c r="G162" i="61"/>
  <c r="E163" i="61"/>
  <c r="F163" i="61"/>
  <c r="G163" i="61"/>
  <c r="E164" i="61"/>
  <c r="F164" i="61"/>
  <c r="G164" i="61"/>
  <c r="E165" i="61"/>
  <c r="F165" i="61"/>
  <c r="G165" i="61"/>
  <c r="E166" i="61"/>
  <c r="F166" i="61"/>
  <c r="G166" i="61"/>
  <c r="E167" i="61"/>
  <c r="F167" i="61"/>
  <c r="G167" i="61"/>
  <c r="E168" i="61"/>
  <c r="F168" i="61"/>
  <c r="G168" i="61"/>
  <c r="E169" i="61"/>
  <c r="F169" i="61"/>
  <c r="G169" i="61"/>
  <c r="E170" i="61"/>
  <c r="F170" i="61"/>
  <c r="G170" i="61"/>
  <c r="E171" i="61"/>
  <c r="F171" i="61"/>
  <c r="G171" i="61"/>
  <c r="E172" i="61"/>
  <c r="F172" i="61"/>
  <c r="G172" i="61"/>
  <c r="E173" i="61"/>
  <c r="F173" i="61"/>
  <c r="G173" i="61"/>
  <c r="E174" i="61"/>
  <c r="F174" i="61"/>
  <c r="G174" i="61"/>
  <c r="E175" i="61"/>
  <c r="F175" i="61"/>
  <c r="G175" i="61"/>
  <c r="E176" i="61"/>
  <c r="F176" i="61"/>
  <c r="G176" i="61"/>
  <c r="E177" i="61"/>
  <c r="F177" i="61"/>
  <c r="G177" i="61"/>
  <c r="E178" i="61"/>
  <c r="F178" i="61"/>
  <c r="G178" i="61"/>
  <c r="E179" i="61"/>
  <c r="F179" i="61"/>
  <c r="G179" i="61"/>
  <c r="E180" i="61"/>
  <c r="F180" i="61"/>
  <c r="G180" i="61"/>
  <c r="E181" i="61"/>
  <c r="F181" i="61"/>
  <c r="G181" i="61"/>
  <c r="E182" i="61"/>
  <c r="F182" i="61"/>
  <c r="G182" i="61"/>
  <c r="E183" i="61"/>
  <c r="F183" i="61"/>
  <c r="G183" i="61"/>
  <c r="E184" i="61"/>
  <c r="F184" i="61"/>
  <c r="G184" i="61"/>
  <c r="E185" i="61"/>
  <c r="F185" i="61"/>
  <c r="G185" i="61"/>
  <c r="E186" i="61"/>
  <c r="F186" i="61"/>
  <c r="G186" i="61"/>
  <c r="E187" i="61"/>
  <c r="F187" i="61"/>
  <c r="G187" i="61"/>
  <c r="E188" i="61"/>
  <c r="F188" i="61"/>
  <c r="G188" i="61"/>
  <c r="E189" i="61"/>
  <c r="F189" i="61"/>
  <c r="G189" i="61"/>
  <c r="Q190" i="61"/>
  <c r="S190" i="61"/>
  <c r="U190" i="61"/>
  <c r="W190" i="61"/>
  <c r="Y190" i="61"/>
  <c r="A2" i="61" l="1"/>
  <c r="A1" i="61"/>
  <c r="A2" i="60"/>
  <c r="A1" i="60"/>
  <c r="B5" i="43" l="1"/>
  <c r="C5" i="43" l="1"/>
  <c r="O22" i="61" l="1"/>
  <c r="N23" i="66"/>
  <c r="N23" i="60"/>
  <c r="N26" i="60" s="1"/>
  <c r="N28" i="60" s="1"/>
  <c r="M28" i="68"/>
  <c r="O22" i="67"/>
  <c r="O27" i="61"/>
  <c r="O25" i="61"/>
  <c r="C15" i="43"/>
  <c r="M28" i="64"/>
  <c r="D5" i="43"/>
  <c r="P22" i="61" l="1"/>
  <c r="O23" i="66"/>
  <c r="P22" i="67"/>
  <c r="N28" i="68"/>
  <c r="O23" i="60"/>
  <c r="O26" i="60" s="1"/>
  <c r="O28" i="60" s="1"/>
  <c r="M24" i="68"/>
  <c r="M27" i="68"/>
  <c r="N28" i="66"/>
  <c r="N26" i="66"/>
  <c r="O27" i="67"/>
  <c r="O25" i="67"/>
  <c r="P27" i="61"/>
  <c r="P25" i="61"/>
  <c r="M27" i="64"/>
  <c r="M24" i="64"/>
  <c r="D15" i="43"/>
  <c r="N28" i="64"/>
  <c r="E5" i="43"/>
  <c r="P27" i="67" l="1"/>
  <c r="P25" i="67"/>
  <c r="Q22" i="61"/>
  <c r="Q25" i="61" s="1"/>
  <c r="O28" i="68"/>
  <c r="Q22" i="67"/>
  <c r="P23" i="66"/>
  <c r="P23" i="60"/>
  <c r="P26" i="60" s="1"/>
  <c r="P28" i="60" s="1"/>
  <c r="O28" i="66"/>
  <c r="O26" i="66"/>
  <c r="N24" i="68"/>
  <c r="N27" i="68"/>
  <c r="Q27" i="61"/>
  <c r="E15" i="43"/>
  <c r="O28" i="64"/>
  <c r="N27" i="64"/>
  <c r="N24" i="64"/>
  <c r="F5" i="43"/>
  <c r="R22" i="61" l="1"/>
  <c r="Q23" i="66"/>
  <c r="P28" i="68"/>
  <c r="Q23" i="60"/>
  <c r="Q26" i="60" s="1"/>
  <c r="Q28" i="60" s="1"/>
  <c r="R22" i="67"/>
  <c r="P26" i="66"/>
  <c r="P28" i="66"/>
  <c r="O24" i="68"/>
  <c r="O27" i="68"/>
  <c r="Q27" i="67"/>
  <c r="Q25" i="67"/>
  <c r="R27" i="61"/>
  <c r="R25" i="61"/>
  <c r="F15" i="43"/>
  <c r="P28" i="64"/>
  <c r="O27" i="64"/>
  <c r="O24" i="64"/>
  <c r="G5" i="43"/>
  <c r="S22" i="61" l="1"/>
  <c r="R23" i="60"/>
  <c r="R26" i="60" s="1"/>
  <c r="R28" i="60" s="1"/>
  <c r="S22" i="67"/>
  <c r="Q28" i="68"/>
  <c r="R23" i="66"/>
  <c r="P24" i="68"/>
  <c r="P27" i="68"/>
  <c r="Q26" i="66"/>
  <c r="Q28" i="66"/>
  <c r="R25" i="67"/>
  <c r="R27" i="67"/>
  <c r="S25" i="61"/>
  <c r="S27" i="61"/>
  <c r="G15" i="43"/>
  <c r="Q28" i="64"/>
  <c r="P27" i="64"/>
  <c r="P24" i="64"/>
  <c r="H5" i="43"/>
  <c r="Q24" i="68" l="1"/>
  <c r="Q27" i="68"/>
  <c r="S25" i="67"/>
  <c r="S27" i="67"/>
  <c r="T22" i="61"/>
  <c r="S23" i="66"/>
  <c r="R28" i="68"/>
  <c r="S23" i="60"/>
  <c r="S26" i="60" s="1"/>
  <c r="S28" i="60" s="1"/>
  <c r="T22" i="67"/>
  <c r="R28" i="66"/>
  <c r="R26" i="66"/>
  <c r="T27" i="61"/>
  <c r="T25" i="61"/>
  <c r="Q24" i="64"/>
  <c r="Q27" i="64"/>
  <c r="H15" i="43"/>
  <c r="R28" i="64"/>
  <c r="I5" i="43"/>
  <c r="R24" i="68" l="1"/>
  <c r="R27" i="68"/>
  <c r="U22" i="61"/>
  <c r="U25" i="61" s="1"/>
  <c r="S28" i="68"/>
  <c r="U22" i="67"/>
  <c r="T23" i="66"/>
  <c r="T23" i="60"/>
  <c r="T26" i="60" s="1"/>
  <c r="T28" i="60" s="1"/>
  <c r="S28" i="66"/>
  <c r="S26" i="66"/>
  <c r="T25" i="67"/>
  <c r="T27" i="67"/>
  <c r="U27" i="61"/>
  <c r="R24" i="64"/>
  <c r="R27" i="64"/>
  <c r="I15" i="43"/>
  <c r="S28" i="64"/>
  <c r="J5" i="43"/>
  <c r="S27" i="68" l="1"/>
  <c r="S24" i="68"/>
  <c r="V22" i="61"/>
  <c r="V25" i="61" s="1"/>
  <c r="U23" i="66"/>
  <c r="T28" i="68"/>
  <c r="U23" i="60"/>
  <c r="U26" i="60" s="1"/>
  <c r="U28" i="60" s="1"/>
  <c r="V22" i="67"/>
  <c r="T26" i="66"/>
  <c r="T28" i="66"/>
  <c r="U27" i="67"/>
  <c r="U25" i="67"/>
  <c r="V27" i="61"/>
  <c r="S24" i="64"/>
  <c r="S27" i="64"/>
  <c r="J15" i="43"/>
  <c r="T28" i="64"/>
  <c r="K5" i="43"/>
  <c r="U26" i="66" l="1"/>
  <c r="U28" i="66"/>
  <c r="W22" i="61"/>
  <c r="W27" i="61" s="1"/>
  <c r="V23" i="60"/>
  <c r="V26" i="60" s="1"/>
  <c r="V28" i="60" s="1"/>
  <c r="U28" i="68"/>
  <c r="V23" i="66"/>
  <c r="W22" i="67"/>
  <c r="V25" i="67"/>
  <c r="V27" i="67"/>
  <c r="T24" i="68"/>
  <c r="T27" i="68"/>
  <c r="T24" i="64"/>
  <c r="T27" i="64"/>
  <c r="K15" i="43"/>
  <c r="U28" i="64"/>
  <c r="L5" i="43"/>
  <c r="W27" i="67" l="1"/>
  <c r="W25" i="67"/>
  <c r="X22" i="61"/>
  <c r="X27" i="61" s="1"/>
  <c r="W23" i="66"/>
  <c r="X22" i="67"/>
  <c r="V28" i="68"/>
  <c r="W23" i="60"/>
  <c r="W26" i="60" s="1"/>
  <c r="W28" i="60" s="1"/>
  <c r="V28" i="66"/>
  <c r="V26" i="66"/>
  <c r="W25" i="61"/>
  <c r="U24" i="68"/>
  <c r="U27" i="68"/>
  <c r="U24" i="64"/>
  <c r="U27" i="64"/>
  <c r="L15" i="43"/>
  <c r="V28" i="64"/>
  <c r="M5" i="43"/>
  <c r="W28" i="66" l="1"/>
  <c r="W26" i="66"/>
  <c r="X25" i="61"/>
  <c r="V24" i="68"/>
  <c r="V27" i="68"/>
  <c r="Y22" i="61"/>
  <c r="W28" i="68"/>
  <c r="Y22" i="67"/>
  <c r="X23" i="66"/>
  <c r="X23" i="60"/>
  <c r="X26" i="60" s="1"/>
  <c r="X28" i="60" s="1"/>
  <c r="X25" i="67"/>
  <c r="X27" i="67"/>
  <c r="Y27" i="61"/>
  <c r="Y25" i="61"/>
  <c r="V24" i="64"/>
  <c r="V27" i="64"/>
  <c r="M15" i="43"/>
  <c r="W28" i="64"/>
  <c r="N5" i="43"/>
  <c r="Y27" i="67" l="1"/>
  <c r="Y25" i="67"/>
  <c r="Y23" i="66"/>
  <c r="X28" i="68"/>
  <c r="Y23" i="60"/>
  <c r="Y26" i="60" s="1"/>
  <c r="Y28" i="60" s="1"/>
  <c r="Z22" i="67"/>
  <c r="W24" i="68"/>
  <c r="W27" i="68"/>
  <c r="X26" i="66"/>
  <c r="X28" i="66"/>
  <c r="O5" i="43"/>
  <c r="Z22" i="61"/>
  <c r="N15" i="43"/>
  <c r="X28" i="64"/>
  <c r="W24" i="64"/>
  <c r="W27" i="64"/>
  <c r="P5" i="43"/>
  <c r="Y26" i="66" l="1"/>
  <c r="Y28" i="66"/>
  <c r="X24" i="68"/>
  <c r="X27" i="68"/>
  <c r="Z23" i="60"/>
  <c r="Z26" i="60" s="1"/>
  <c r="Z28" i="60" s="1"/>
  <c r="AA22" i="67"/>
  <c r="Y28" i="68"/>
  <c r="Z23" i="66"/>
  <c r="Z27" i="67"/>
  <c r="Z25" i="67"/>
  <c r="Z27" i="61"/>
  <c r="Z25" i="61"/>
  <c r="Y28" i="64"/>
  <c r="Y27" i="64" s="1"/>
  <c r="AA22" i="61"/>
  <c r="X24" i="64"/>
  <c r="X27" i="64"/>
  <c r="Q5" i="43"/>
  <c r="Y24" i="68" l="1"/>
  <c r="Y27" i="68"/>
  <c r="Z28" i="66"/>
  <c r="Z26" i="66"/>
  <c r="AA25" i="67"/>
  <c r="AA27" i="67"/>
  <c r="AA25" i="61"/>
  <c r="AA27" i="61"/>
  <c r="Y24" i="64"/>
  <c r="R5" i="43"/>
  <c r="S5" i="43" l="1"/>
  <c r="T5" i="43" l="1"/>
  <c r="U5" i="43" l="1"/>
  <c r="V5" i="43" l="1"/>
  <c r="W5" i="43" l="1"/>
  <c r="X5" i="43" l="1"/>
  <c r="Y5" i="43" l="1"/>
  <c r="Z5" i="43" l="1"/>
  <c r="AA5" i="43" l="1"/>
  <c r="AB5" i="43" l="1"/>
  <c r="AC5" i="43" l="1"/>
  <c r="AD5" i="43" l="1"/>
  <c r="AE5" i="43" l="1"/>
  <c r="AF5" i="43" l="1"/>
  <c r="AG5" i="43" l="1"/>
  <c r="AH5" i="43" l="1"/>
  <c r="AI5" i="43" l="1"/>
  <c r="O190" i="61" l="1"/>
  <c r="T190" i="61"/>
  <c r="P190" i="61"/>
  <c r="X190" i="61"/>
  <c r="Z190" i="61"/>
  <c r="R190" i="61"/>
  <c r="N190" i="61"/>
  <c r="V190" i="61"/>
</calcChain>
</file>

<file path=xl/sharedStrings.xml><?xml version="1.0" encoding="utf-8"?>
<sst xmlns="http://schemas.openxmlformats.org/spreadsheetml/2006/main" count="559" uniqueCount="137">
  <si>
    <t>Konto</t>
  </si>
  <si>
    <t>Prosjekt</t>
  </si>
  <si>
    <t>Tekst</t>
  </si>
  <si>
    <t>Koststed</t>
  </si>
  <si>
    <t>Ressurs</t>
  </si>
  <si>
    <t>Prosjektintervall</t>
  </si>
  <si>
    <t>Oppdateres for hvert år</t>
  </si>
  <si>
    <t>Prosjektperioder</t>
  </si>
  <si>
    <t>setdefault att_1_id=C1</t>
  </si>
  <si>
    <t>setdefault att_2_id=B0</t>
  </si>
  <si>
    <t>setdefault att_3_id=C0</t>
  </si>
  <si>
    <t>setdefault att_4_id=BF</t>
  </si>
  <si>
    <t>NU</t>
  </si>
  <si>
    <t>update_columns Planner</t>
  </si>
  <si>
    <t>trans_id</t>
  </si>
  <si>
    <t>delete_flag</t>
  </si>
  <si>
    <t>volume_flag</t>
  </si>
  <si>
    <t>account</t>
  </si>
  <si>
    <t>dim_1</t>
  </si>
  <si>
    <t>dim_2</t>
  </si>
  <si>
    <t>dim_4</t>
  </si>
  <si>
    <t>dim_3</t>
  </si>
  <si>
    <t>description</t>
  </si>
  <si>
    <t>update_crosstab period</t>
  </si>
  <si>
    <t>Slett rad (1 - ja, 0- nei)</t>
  </si>
  <si>
    <t>Arbeidsordre</t>
  </si>
  <si>
    <t>Budsjett totalt</t>
  </si>
  <si>
    <t>Legg inn koststed</t>
  </si>
  <si>
    <t>PERIODISERT BUDSJETT</t>
  </si>
  <si>
    <t>Cur_amount</t>
  </si>
  <si>
    <t>Til hjelp i postback periodeoverskrifter</t>
  </si>
  <si>
    <t>Legg inn prosjekt</t>
  </si>
  <si>
    <t>Legg inn ressurs</t>
  </si>
  <si>
    <t>*=CONCATENATE("setdefault period_from=";F10)</t>
  </si>
  <si>
    <t>*=CONCATENATE("setdefault period_to=";F11)</t>
  </si>
  <si>
    <t>columns</t>
  </si>
  <si>
    <t>text trans_id</t>
  </si>
  <si>
    <t>text account</t>
  </si>
  <si>
    <t>text dim_1</t>
  </si>
  <si>
    <t>text dim_2</t>
  </si>
  <si>
    <t>text dim_4</t>
  </si>
  <si>
    <t>text dim_3</t>
  </si>
  <si>
    <t>crosstab period</t>
  </si>
  <si>
    <t>group trans_id</t>
  </si>
  <si>
    <t>Total</t>
  </si>
  <si>
    <t>query AGRESSO PLEXCELPROBUD</t>
  </si>
  <si>
    <t>Volumtransaksjon</t>
  </si>
  <si>
    <t>Legg inn arbeidsordre</t>
  </si>
  <si>
    <t>Velg fane UNIT4 Excelerator</t>
  </si>
  <si>
    <t>Transaksjonene kan sjekkes i spørring "Budsjettransaksjoner Planlegger" i UBW desktop  eller WEB. Under Rapporter- WEB bruker- Rapporter fra 2021</t>
  </si>
  <si>
    <t>Periodiseringsnøkler:</t>
  </si>
  <si>
    <t>Firma</t>
  </si>
  <si>
    <t>Kontroll budsjett</t>
  </si>
  <si>
    <t>*=KJEDE.SAMMEN("setdefault dim_3=";G13)</t>
  </si>
  <si>
    <t>Tast inn prosjekt, koststed og eventuelt arbeidsordre og ressursnr</t>
  </si>
  <si>
    <t xml:space="preserve">Verdiene som legges inn her kopieres ned på radene hvor budsjettet skal legges inn. </t>
  </si>
  <si>
    <t>Postback på budsjett er ganske så lik postback på regnskapstransaksjoner</t>
  </si>
  <si>
    <t xml:space="preserve">Legge inn budsjettene. HUSK sjekk på kolonnen for kontroll budsjett at det går i null. </t>
  </si>
  <si>
    <t>Det ligger sum totaler i bunn</t>
  </si>
  <si>
    <t>Når inntasting av budsjett er klart gjøres følgende:</t>
  </si>
  <si>
    <t>Legg inn prosjekt, koststed og arbeidsordre som skal slettes</t>
  </si>
  <si>
    <t>Velg først 1- Last for å hente opp budsjettet. Ta en sjekk på at det ser korrekt ut det som er hentet opp.</t>
  </si>
  <si>
    <t>*=KJEDE.SAMMEN("setdefault dim_2=";G10)</t>
  </si>
  <si>
    <t>*=KJEDE.SAMMEN("setdefault dim_1=";G11)</t>
  </si>
  <si>
    <t>Veiledning til uthenting og innlesning av revidert budsjett til UBW Planlegger</t>
  </si>
  <si>
    <t xml:space="preserve">Hver budsjettransaksjon er unik og har sitt eget transaksjonsnummer. Postering av budsjettransaksjoner, blir som å postlegge regnskapstransaksjoner. </t>
  </si>
  <si>
    <t>Alle verdiene kan overstyres, dvs endre prosjekt, koststed, arbeidsordre og ressursnr.</t>
  </si>
  <si>
    <t>Budsjett totalt hentet opp</t>
  </si>
  <si>
    <t>Budsjett totalt etter endring</t>
  </si>
  <si>
    <t>*=KJEDE.SAMMEN("setdefault dim_4=";G12)</t>
  </si>
  <si>
    <t>Legge inn ønsket prosjekt, koststed, arbeidsordre og/eller ressurs</t>
  </si>
  <si>
    <t>Gjør ønskede endringer i beløp. Kolonnen "Budsjett totalt hentet opp", viser totalen for linjen slik budsjettet ligger i UBW. Kolonnen "Budsjett totalt etter endring", viser totalen etter endring</t>
  </si>
  <si>
    <t>OBS: Det går ikke an å gjøre endring på konteringen, det ligger låst til transaksjonen. Se punkt 4 for foreslått fremgangsmåte hvis endring av kontering,</t>
  </si>
  <si>
    <t>1.Legge inn nytt revidert budsjett på et prosjekt eller arbeidsordre, eller TILLEGGSTRANSAKSJONER</t>
  </si>
  <si>
    <t>2. Sletting av eksisterende budsjett</t>
  </si>
  <si>
    <t>3. Endring av eksisterende budsjett</t>
  </si>
  <si>
    <t>Velg deretter 2-Bekrefet for å sjekke og deretter 3 Postlegge, for å lese inn endringene</t>
  </si>
  <si>
    <t>Velg deretter 2- Bekreft for å sjekke, deretter 3-Postlegge for å slette budsjettet. Gå inn på rapporten Budsjetttransaksjoner Planlegger ( se over) for å sjekke at budsjettet er slettet</t>
  </si>
  <si>
    <t xml:space="preserve">Hvis man vil endre for eksempel periodisering, eller  beløp på et prosjekt eller konto, kan man hente opp budsjettet og endre det som er ønskelig. </t>
  </si>
  <si>
    <t xml:space="preserve">Velg først 1 -bekreft for å verifisere transaksjonene. Hvis noe er ugyldig ( for eksempel at prosjektnr ikke er lagt opp i UBW) kommer feilmelding. </t>
  </si>
  <si>
    <t xml:space="preserve">Velg deretter 2 Postlegge for å bokføre budsjettransaksjonene. Du får melding om hvor mange poster som er bokført. </t>
  </si>
  <si>
    <t>4. Hvordan flytte et budsjett fra et prosjekt til et annet ( eller arbeidsordre, ressurs, koststed)</t>
  </si>
  <si>
    <t>Jevnt fordelt</t>
  </si>
  <si>
    <t>Tertial: jan, mai, sept</t>
  </si>
  <si>
    <t>Kvartal:jan, april, juli, okt</t>
  </si>
  <si>
    <t>1 Halvår: jan-juni</t>
  </si>
  <si>
    <t>2 Halvår: juli-des</t>
  </si>
  <si>
    <t>Annen hver måned fra januar</t>
  </si>
  <si>
    <t>1 tertial</t>
  </si>
  <si>
    <t>2.tertial</t>
  </si>
  <si>
    <t>3.tertial</t>
  </si>
  <si>
    <t>1. kvartal</t>
  </si>
  <si>
    <t>2. kvartal</t>
  </si>
  <si>
    <t>3. kvartal</t>
  </si>
  <si>
    <t>4.kvartal</t>
  </si>
  <si>
    <t>Nøkkel</t>
  </si>
  <si>
    <t>Fordelings-nøkkel</t>
  </si>
  <si>
    <t>Periodiseringsnøkler</t>
  </si>
  <si>
    <t>Gyldige fordelingsnøkler vises i tabellen til høyre, og det ligger datavalidering i kolonnen for periodiserinsnøkkel, slik at man får bare lagt inn gyldige nøkler</t>
  </si>
  <si>
    <t>Det er lagt opp til benytte periodiseringsnøkler, men dette kan overstyres ved å taste/lime beløpene direkte i cellene per måned</t>
  </si>
  <si>
    <t xml:space="preserve">Tast inn totalbeløpet i kolonne " Budsjett totalt" og deretter ønsket periodiseringsnøkkel. </t>
  </si>
  <si>
    <t>Tips: Ha en mal liggende som du ikke endrer. Kopier denne hver gang du skal lage et budsjett. På den måten sikrer du å ha en mal som har alle formler liggende. For eksempel periodiseringsnøkler</t>
  </si>
  <si>
    <t>Budsjettversjon</t>
  </si>
  <si>
    <t>Beskrivelse</t>
  </si>
  <si>
    <t>Kolonne i Saldotabellene</t>
  </si>
  <si>
    <t>PROBUD</t>
  </si>
  <si>
    <t>Opprinnelig BOA prosjektbudsjett</t>
  </si>
  <si>
    <t>Val.beløp DF(beløp),Antall DF(timer), Pris DF(sats)</t>
  </si>
  <si>
    <t>REVPROBUD</t>
  </si>
  <si>
    <t>Revidert BOA prosjektbudsjett</t>
  </si>
  <si>
    <t>Val.beløp DG(beløp),Antall DG(timer), Pris DG(sats)</t>
  </si>
  <si>
    <t>Opprinnelig Lønnsbudsjettering BFV</t>
  </si>
  <si>
    <t>Val.beløp DA</t>
  </si>
  <si>
    <t>Revidert Øvrig budsjett BFV</t>
  </si>
  <si>
    <t>Val.beløp DB</t>
  </si>
  <si>
    <t>Revidert lønnsbudsjettering BFV</t>
  </si>
  <si>
    <t xml:space="preserve">Val.beløp DB </t>
  </si>
  <si>
    <t>Periode 13</t>
  </si>
  <si>
    <t>Lønn</t>
  </si>
  <si>
    <t>Terital: april, august, desember</t>
  </si>
  <si>
    <t>2022RB</t>
  </si>
  <si>
    <t>2022RBLONN</t>
  </si>
  <si>
    <t>2022LB</t>
  </si>
  <si>
    <t>Opprinnelig Øvrig budsjett BFV (2022-2026)</t>
  </si>
  <si>
    <t>2022LBLONN</t>
  </si>
  <si>
    <t>Versjon Lønn</t>
  </si>
  <si>
    <t>Versjon Øvrig BFV</t>
  </si>
  <si>
    <t>Er det Øvrig BFV eller Lønnsbudsjettet som skal endres?</t>
  </si>
  <si>
    <t>Hvis Øvrig BFV,  gå inn på "Hent Øvrig rev BFV og slett", Hvis lønnsbudsjett velg "Hent Rev lønnsbudsjett og slett"</t>
  </si>
  <si>
    <t>Hvis Øvrig BFV,  gå inn på "Legg inn Øvrig rev BFV budsjett", Hvis lønnsbudsjett velg "Legg inn Rev lønnsbudsjett"*</t>
  </si>
  <si>
    <t>* Du kan også legge inn lønnstransaksjoner på Øvrig BFV, men anbefaler at det holdes hver for seg. Kan være enklere å ta ut</t>
  </si>
  <si>
    <t xml:space="preserve">transaksjoner fra Planlegger transaksjoner på den måten. </t>
  </si>
  <si>
    <t>Er det Øvrig BFV eller Lønnsbudsjettet som skal slettes?</t>
  </si>
  <si>
    <t>Hvis Øvrig BFV,  gå inn på "Hent Øvrig rev BFV og endre ", Hvis lønnsbudsjett velg "Hent Rev lønnsbudsjett og endre"</t>
  </si>
  <si>
    <t xml:space="preserve">For å endre kontering på et prosjekt, kan fanen "Hent Øvrig rev BFV og endre" og "Hent rev lønnsbudsjett og endre" brukes. </t>
  </si>
  <si>
    <t xml:space="preserve">Alle transaksjoner har et eget "registeringsnummer". Når man les inn samme transaksjon igjen, overskrives det som ligger i UBW fra før. </t>
  </si>
  <si>
    <t>202201-202212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</si>
</sst>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.0\ %"/>
    <numFmt numFmtId="167" formatCode="0.0000"/>
  </numFmts>
  <fonts count="3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2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9D7F"/>
        <bgColor indexed="64"/>
      </patternFill>
    </fill>
    <fill>
      <patternFill patternType="solid">
        <fgColor rgb="FFCBDFD8"/>
        <bgColor indexed="64"/>
      </patternFill>
    </fill>
    <fill>
      <patternFill patternType="solid">
        <fgColor rgb="FFE7F0EC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6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1" fillId="0" borderId="0"/>
    <xf numFmtId="0" fontId="16" fillId="0" borderId="0"/>
    <xf numFmtId="0" fontId="15" fillId="0" borderId="0"/>
    <xf numFmtId="0" fontId="14" fillId="0" borderId="0"/>
    <xf numFmtId="0" fontId="16" fillId="0" borderId="0"/>
    <xf numFmtId="0" fontId="1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1">
      <protection locked="0"/>
    </xf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06">
    <xf numFmtId="0" fontId="0" fillId="0" borderId="0" xfId="0"/>
    <xf numFmtId="0" fontId="11" fillId="0" borderId="0" xfId="0" applyFont="1"/>
    <xf numFmtId="0" fontId="7" fillId="0" borderId="0" xfId="33"/>
    <xf numFmtId="0" fontId="18" fillId="23" borderId="0" xfId="33" applyFont="1" applyFill="1"/>
    <xf numFmtId="0" fontId="7" fillId="23" borderId="0" xfId="33" applyFill="1"/>
    <xf numFmtId="0" fontId="5" fillId="20" borderId="0" xfId="36" applyFill="1"/>
    <xf numFmtId="0" fontId="5" fillId="0" borderId="0" xfId="36" applyProtection="1">
      <protection locked="0"/>
    </xf>
    <xf numFmtId="0" fontId="5" fillId="0" borderId="0" xfId="36"/>
    <xf numFmtId="0" fontId="18" fillId="0" borderId="2" xfId="36" applyFont="1" applyFill="1" applyBorder="1" applyProtection="1">
      <protection locked="0"/>
    </xf>
    <xf numFmtId="0" fontId="5" fillId="0" borderId="0" xfId="36" applyFill="1" applyBorder="1" applyProtection="1">
      <protection locked="0"/>
    </xf>
    <xf numFmtId="0" fontId="5" fillId="0" borderId="0" xfId="36" applyFill="1" applyProtection="1">
      <protection locked="0"/>
    </xf>
    <xf numFmtId="0" fontId="19" fillId="24" borderId="4" xfId="36" applyFont="1" applyFill="1" applyBorder="1"/>
    <xf numFmtId="0" fontId="18" fillId="0" borderId="0" xfId="36" applyFont="1" applyFill="1" applyBorder="1" applyProtection="1">
      <protection locked="0"/>
    </xf>
    <xf numFmtId="0" fontId="20" fillId="0" borderId="0" xfId="36" applyFont="1" applyFill="1"/>
    <xf numFmtId="0" fontId="20" fillId="20" borderId="0" xfId="36" applyFont="1" applyFill="1"/>
    <xf numFmtId="0" fontId="5" fillId="0" borderId="8" xfId="36" applyFill="1" applyBorder="1" applyProtection="1">
      <protection locked="0"/>
    </xf>
    <xf numFmtId="0" fontId="5" fillId="20" borderId="0" xfId="36" applyFill="1" applyBorder="1"/>
    <xf numFmtId="0" fontId="5" fillId="0" borderId="0" xfId="36" applyBorder="1" applyProtection="1">
      <protection locked="0"/>
    </xf>
    <xf numFmtId="0" fontId="19" fillId="24" borderId="0" xfId="36" applyFont="1" applyFill="1"/>
    <xf numFmtId="4" fontId="19" fillId="24" borderId="0" xfId="36" applyNumberFormat="1" applyFont="1" applyFill="1"/>
    <xf numFmtId="0" fontId="22" fillId="0" borderId="0" xfId="0" applyFont="1"/>
    <xf numFmtId="0" fontId="10" fillId="26" borderId="0" xfId="0" applyFont="1" applyFill="1"/>
    <xf numFmtId="0" fontId="4" fillId="20" borderId="0" xfId="37" applyFill="1"/>
    <xf numFmtId="0" fontId="4" fillId="0" borderId="0" xfId="37" applyProtection="1">
      <protection locked="0"/>
    </xf>
    <xf numFmtId="0" fontId="19" fillId="24" borderId="4" xfId="37" applyFont="1" applyFill="1" applyBorder="1"/>
    <xf numFmtId="0" fontId="18" fillId="0" borderId="0" xfId="37" applyFont="1" applyProtection="1">
      <protection locked="0"/>
    </xf>
    <xf numFmtId="0" fontId="20" fillId="0" borderId="0" xfId="37" applyFont="1"/>
    <xf numFmtId="0" fontId="4" fillId="0" borderId="0" xfId="37"/>
    <xf numFmtId="0" fontId="20" fillId="20" borderId="0" xfId="37" applyFont="1" applyFill="1"/>
    <xf numFmtId="0" fontId="4" fillId="0" borderId="8" xfId="37" applyBorder="1" applyProtection="1">
      <protection locked="0"/>
    </xf>
    <xf numFmtId="0" fontId="19" fillId="24" borderId="0" xfId="37" applyFont="1" applyFill="1"/>
    <xf numFmtId="0" fontId="19" fillId="24" borderId="0" xfId="37" applyFont="1" applyFill="1" applyAlignment="1">
      <alignment horizontal="center" vertical="center"/>
    </xf>
    <xf numFmtId="0" fontId="3" fillId="20" borderId="0" xfId="36" applyFont="1" applyFill="1"/>
    <xf numFmtId="0" fontId="19" fillId="24" borderId="5" xfId="36" applyFont="1" applyFill="1" applyBorder="1"/>
    <xf numFmtId="0" fontId="5" fillId="22" borderId="6" xfId="36" applyFill="1" applyBorder="1" applyProtection="1">
      <protection locked="0"/>
    </xf>
    <xf numFmtId="0" fontId="5" fillId="22" borderId="7" xfId="36" applyFill="1" applyBorder="1" applyProtection="1">
      <protection locked="0"/>
    </xf>
    <xf numFmtId="0" fontId="3" fillId="0" borderId="0" xfId="33" applyFont="1"/>
    <xf numFmtId="0" fontId="19" fillId="24" borderId="0" xfId="37" applyFont="1" applyFill="1" applyBorder="1"/>
    <xf numFmtId="0" fontId="3" fillId="20" borderId="0" xfId="37" applyFont="1" applyFill="1"/>
    <xf numFmtId="0" fontId="3" fillId="20" borderId="0" xfId="58" applyFill="1"/>
    <xf numFmtId="0" fontId="2" fillId="20" borderId="0" xfId="37" applyFont="1" applyFill="1"/>
    <xf numFmtId="0" fontId="2" fillId="20" borderId="0" xfId="36" applyFont="1" applyFill="1"/>
    <xf numFmtId="0" fontId="23" fillId="26" borderId="0" xfId="0" applyFont="1" applyFill="1" applyAlignment="1">
      <alignment horizontal="center"/>
    </xf>
    <xf numFmtId="0" fontId="19" fillId="24" borderId="0" xfId="37" applyFont="1" applyFill="1" applyAlignment="1">
      <alignment wrapText="1"/>
    </xf>
    <xf numFmtId="0" fontId="19" fillId="24" borderId="0" xfId="37" applyFont="1" applyFill="1" applyAlignment="1">
      <alignment horizontal="center" wrapText="1"/>
    </xf>
    <xf numFmtId="0" fontId="2" fillId="22" borderId="6" xfId="36" applyFont="1" applyFill="1" applyBorder="1" applyProtection="1">
      <protection locked="0"/>
    </xf>
    <xf numFmtId="0" fontId="2" fillId="22" borderId="7" xfId="36" applyFont="1" applyFill="1" applyBorder="1" applyProtection="1">
      <protection locked="0"/>
    </xf>
    <xf numFmtId="0" fontId="2" fillId="0" borderId="9" xfId="33" applyFont="1" applyBorder="1"/>
    <xf numFmtId="0" fontId="18" fillId="23" borderId="10" xfId="33" applyFont="1" applyFill="1" applyBorder="1"/>
    <xf numFmtId="0" fontId="7" fillId="0" borderId="10" xfId="33" applyBorder="1"/>
    <xf numFmtId="0" fontId="7" fillId="0" borderId="11" xfId="33" applyBorder="1"/>
    <xf numFmtId="0" fontId="12" fillId="0" borderId="12" xfId="26" applyBorder="1"/>
    <xf numFmtId="166" fontId="12" fillId="0" borderId="0" xfId="27" applyNumberFormat="1" applyFont="1" applyBorder="1"/>
    <xf numFmtId="0" fontId="12" fillId="0" borderId="0" xfId="26" applyBorder="1"/>
    <xf numFmtId="167" fontId="12" fillId="0" borderId="0" xfId="26" applyNumberFormat="1" applyBorder="1"/>
    <xf numFmtId="0" fontId="7" fillId="0" borderId="13" xfId="33" applyBorder="1"/>
    <xf numFmtId="0" fontId="12" fillId="0" borderId="5" xfId="26" applyBorder="1"/>
    <xf numFmtId="166" fontId="12" fillId="0" borderId="4" xfId="27" applyNumberFormat="1" applyFont="1" applyBorder="1"/>
    <xf numFmtId="0" fontId="12" fillId="0" borderId="4" xfId="26" applyBorder="1"/>
    <xf numFmtId="167" fontId="12" fillId="0" borderId="4" xfId="26" applyNumberFormat="1" applyBorder="1"/>
    <xf numFmtId="0" fontId="7" fillId="0" borderId="14" xfId="33" applyBorder="1"/>
    <xf numFmtId="0" fontId="19" fillId="24" borderId="0" xfId="37" applyFont="1" applyFill="1" applyBorder="1" applyAlignment="1">
      <alignment wrapText="1"/>
    </xf>
    <xf numFmtId="3" fontId="4" fillId="20" borderId="3" xfId="37" applyNumberFormat="1" applyFill="1" applyBorder="1"/>
    <xf numFmtId="3" fontId="24" fillId="27" borderId="3" xfId="37" applyNumberFormat="1" applyFont="1" applyFill="1" applyBorder="1"/>
    <xf numFmtId="3" fontId="19" fillId="24" borderId="0" xfId="37" applyNumberFormat="1" applyFont="1" applyFill="1"/>
    <xf numFmtId="1" fontId="4" fillId="27" borderId="3" xfId="37" applyNumberFormat="1" applyFill="1" applyBorder="1"/>
    <xf numFmtId="0" fontId="19" fillId="24" borderId="0" xfId="36" applyFont="1" applyFill="1" applyBorder="1"/>
    <xf numFmtId="4" fontId="24" fillId="27" borderId="3" xfId="36" applyNumberFormat="1" applyFont="1" applyFill="1" applyBorder="1"/>
    <xf numFmtId="0" fontId="5" fillId="0" borderId="3" xfId="36" applyBorder="1"/>
    <xf numFmtId="4" fontId="5" fillId="20" borderId="3" xfId="36" applyNumberFormat="1" applyFill="1" applyBorder="1"/>
    <xf numFmtId="0" fontId="4" fillId="0" borderId="3" xfId="37" applyBorder="1"/>
    <xf numFmtId="0" fontId="5" fillId="0" borderId="0" xfId="36" applyBorder="1"/>
    <xf numFmtId="4" fontId="5" fillId="20" borderId="0" xfId="36" applyNumberFormat="1" applyFill="1" applyBorder="1"/>
    <xf numFmtId="4" fontId="24" fillId="27" borderId="0" xfId="36" applyNumberFormat="1" applyFont="1" applyFill="1" applyBorder="1"/>
    <xf numFmtId="0" fontId="25" fillId="28" borderId="15" xfId="0" applyFont="1" applyFill="1" applyBorder="1" applyAlignment="1">
      <alignment vertical="center" wrapText="1"/>
    </xf>
    <xf numFmtId="0" fontId="26" fillId="28" borderId="16" xfId="0" applyFont="1" applyFill="1" applyBorder="1" applyAlignment="1">
      <alignment vertical="center" wrapText="1"/>
    </xf>
    <xf numFmtId="0" fontId="27" fillId="29" borderId="17" xfId="0" applyFont="1" applyFill="1" applyBorder="1" applyAlignment="1">
      <alignment vertical="center" wrapText="1"/>
    </xf>
    <xf numFmtId="0" fontId="27" fillId="29" borderId="18" xfId="0" applyFont="1" applyFill="1" applyBorder="1" applyAlignment="1">
      <alignment vertical="center" wrapText="1"/>
    </xf>
    <xf numFmtId="0" fontId="27" fillId="30" borderId="17" xfId="0" applyFont="1" applyFill="1" applyBorder="1" applyAlignment="1">
      <alignment vertical="center" wrapText="1"/>
    </xf>
    <xf numFmtId="0" fontId="27" fillId="30" borderId="18" xfId="0" applyFont="1" applyFill="1" applyBorder="1" applyAlignment="1">
      <alignment vertical="center" wrapText="1"/>
    </xf>
    <xf numFmtId="0" fontId="28" fillId="30" borderId="17" xfId="0" applyFont="1" applyFill="1" applyBorder="1" applyAlignment="1">
      <alignment vertical="center" wrapText="1"/>
    </xf>
    <xf numFmtId="0" fontId="28" fillId="30" borderId="18" xfId="0" applyFont="1" applyFill="1" applyBorder="1" applyAlignment="1">
      <alignment vertical="center" wrapText="1"/>
    </xf>
    <xf numFmtId="0" fontId="29" fillId="29" borderId="17" xfId="0" applyFont="1" applyFill="1" applyBorder="1" applyAlignment="1">
      <alignment vertical="top" wrapText="1"/>
    </xf>
    <xf numFmtId="0" fontId="29" fillId="29" borderId="18" xfId="0" applyFont="1" applyFill="1" applyBorder="1" applyAlignment="1">
      <alignment vertical="top" wrapText="1"/>
    </xf>
    <xf numFmtId="10" fontId="7" fillId="0" borderId="0" xfId="27" applyNumberFormat="1" applyFont="1"/>
    <xf numFmtId="0" fontId="4" fillId="21" borderId="3" xfId="37" applyFill="1" applyBorder="1" applyProtection="1">
      <protection locked="0"/>
    </xf>
    <xf numFmtId="0" fontId="1" fillId="0" borderId="0" xfId="33" applyFont="1"/>
    <xf numFmtId="0" fontId="28" fillId="29" borderId="17" xfId="0" applyFont="1" applyFill="1" applyBorder="1" applyAlignment="1">
      <alignment vertical="center" wrapText="1"/>
    </xf>
    <xf numFmtId="0" fontId="28" fillId="29" borderId="18" xfId="0" applyFont="1" applyFill="1" applyBorder="1" applyAlignment="1">
      <alignment vertical="center" wrapText="1"/>
    </xf>
    <xf numFmtId="0" fontId="10" fillId="0" borderId="0" xfId="0" applyFont="1"/>
    <xf numFmtId="0" fontId="1" fillId="22" borderId="6" xfId="36" applyFont="1" applyFill="1" applyBorder="1" applyProtection="1">
      <protection locked="0"/>
    </xf>
    <xf numFmtId="0" fontId="1" fillId="0" borderId="0" xfId="37" applyFont="1"/>
    <xf numFmtId="3" fontId="5" fillId="0" borderId="0" xfId="36" applyNumberFormat="1" applyBorder="1"/>
    <xf numFmtId="3" fontId="5" fillId="20" borderId="0" xfId="36" applyNumberFormat="1" applyFill="1" applyBorder="1"/>
    <xf numFmtId="3" fontId="24" fillId="27" borderId="0" xfId="36" applyNumberFormat="1" applyFont="1" applyFill="1" applyBorder="1"/>
    <xf numFmtId="3" fontId="5" fillId="0" borderId="3" xfId="36" applyNumberFormat="1" applyBorder="1"/>
    <xf numFmtId="3" fontId="5" fillId="20" borderId="3" xfId="36" applyNumberFormat="1" applyFill="1" applyBorder="1"/>
    <xf numFmtId="3" fontId="24" fillId="27" borderId="3" xfId="36" applyNumberFormat="1" applyFont="1" applyFill="1" applyBorder="1"/>
    <xf numFmtId="3" fontId="19" fillId="24" borderId="0" xfId="36" applyNumberFormat="1" applyFont="1" applyFill="1"/>
    <xf numFmtId="3" fontId="4" fillId="0" borderId="0" xfId="37" applyNumberFormat="1"/>
    <xf numFmtId="3" fontId="4" fillId="21" borderId="3" xfId="37" applyNumberFormat="1" applyFill="1" applyBorder="1" applyProtection="1">
      <protection locked="0"/>
    </xf>
    <xf numFmtId="3" fontId="4" fillId="0" borderId="0" xfId="37" applyNumberFormat="1" applyProtection="1">
      <protection locked="0"/>
    </xf>
    <xf numFmtId="0" fontId="21" fillId="25" borderId="0" xfId="0" applyFont="1" applyFill="1" applyAlignment="1">
      <alignment horizontal="center"/>
    </xf>
    <xf numFmtId="0" fontId="23" fillId="26" borderId="0" xfId="0" applyFont="1" applyFill="1" applyAlignment="1">
      <alignment horizontal="center"/>
    </xf>
    <xf numFmtId="0" fontId="19" fillId="24" borderId="0" xfId="36" applyFont="1" applyFill="1" applyBorder="1" applyAlignment="1">
      <alignment horizontal="center"/>
    </xf>
    <xf numFmtId="0" fontId="19" fillId="24" borderId="0" xfId="37" applyFont="1" applyFill="1" applyAlignment="1">
      <alignment horizontal="center"/>
    </xf>
  </cellXfs>
  <cellStyles count="64">
    <cellStyle name="20% - uthevingsfarge 1" xfId="1" xr:uid="{00000000-0005-0000-0000-000000000000}"/>
    <cellStyle name="20% - uthevingsfarge 1 2" xfId="38" xr:uid="{00000000-0005-0000-0000-000001000000}"/>
    <cellStyle name="20% - uthevingsfarge 2" xfId="2" xr:uid="{00000000-0005-0000-0000-000002000000}"/>
    <cellStyle name="20% - uthevingsfarge 2 2" xfId="39" xr:uid="{00000000-0005-0000-0000-000003000000}"/>
    <cellStyle name="20% - uthevingsfarge 3" xfId="3" xr:uid="{00000000-0005-0000-0000-000004000000}"/>
    <cellStyle name="20% - uthevingsfarge 3 2" xfId="40" xr:uid="{00000000-0005-0000-0000-000005000000}"/>
    <cellStyle name="20% - uthevingsfarge 4" xfId="4" xr:uid="{00000000-0005-0000-0000-000006000000}"/>
    <cellStyle name="20% - uthevingsfarge 4 2" xfId="41" xr:uid="{00000000-0005-0000-0000-000007000000}"/>
    <cellStyle name="20% - uthevingsfarge 5" xfId="5" xr:uid="{00000000-0005-0000-0000-000008000000}"/>
    <cellStyle name="20% - uthevingsfarge 5 2" xfId="42" xr:uid="{00000000-0005-0000-0000-000009000000}"/>
    <cellStyle name="20% - uthevingsfarge 6" xfId="6" xr:uid="{00000000-0005-0000-0000-00000A000000}"/>
    <cellStyle name="20% - uthevingsfarge 6 2" xfId="43" xr:uid="{00000000-0005-0000-0000-00000B000000}"/>
    <cellStyle name="40% - uthevingsfarge 1" xfId="7" xr:uid="{00000000-0005-0000-0000-00000C000000}"/>
    <cellStyle name="40% - uthevingsfarge 1 2" xfId="44" xr:uid="{00000000-0005-0000-0000-00000D000000}"/>
    <cellStyle name="40% - uthevingsfarge 2" xfId="8" xr:uid="{00000000-0005-0000-0000-00000E000000}"/>
    <cellStyle name="40% - uthevingsfarge 2 2" xfId="45" xr:uid="{00000000-0005-0000-0000-00000F000000}"/>
    <cellStyle name="40% - uthevingsfarge 3" xfId="9" xr:uid="{00000000-0005-0000-0000-000010000000}"/>
    <cellStyle name="40% - uthevingsfarge 3 2" xfId="46" xr:uid="{00000000-0005-0000-0000-000011000000}"/>
    <cellStyle name="40% - uthevingsfarge 4" xfId="10" xr:uid="{00000000-0005-0000-0000-000012000000}"/>
    <cellStyle name="40% - uthevingsfarge 4 2" xfId="47" xr:uid="{00000000-0005-0000-0000-000013000000}"/>
    <cellStyle name="40% - uthevingsfarge 5" xfId="11" xr:uid="{00000000-0005-0000-0000-000014000000}"/>
    <cellStyle name="40% - uthevingsfarge 5 2" xfId="48" xr:uid="{00000000-0005-0000-0000-000015000000}"/>
    <cellStyle name="40% - uthevingsfarge 6" xfId="12" xr:uid="{00000000-0005-0000-0000-000016000000}"/>
    <cellStyle name="40% - uthevingsfarge 6 2" xfId="49" xr:uid="{00000000-0005-0000-0000-000017000000}"/>
    <cellStyle name="60% - uthevingsfarge 1" xfId="13" xr:uid="{00000000-0005-0000-0000-000018000000}"/>
    <cellStyle name="60% - uthevingsfarge 2" xfId="14" xr:uid="{00000000-0005-0000-0000-000019000000}"/>
    <cellStyle name="60% - uthevingsfarge 3" xfId="15" xr:uid="{00000000-0005-0000-0000-00001A000000}"/>
    <cellStyle name="60% - uthevingsfarge 4" xfId="16" xr:uid="{00000000-0005-0000-0000-00001B000000}"/>
    <cellStyle name="60% - uthevingsfarge 5" xfId="17" xr:uid="{00000000-0005-0000-0000-00001C000000}"/>
    <cellStyle name="60% - uthevingsfarge 6" xfId="18" xr:uid="{00000000-0005-0000-0000-00001D000000}"/>
    <cellStyle name="Komma 2" xfId="19" xr:uid="{00000000-0005-0000-0000-00001E000000}"/>
    <cellStyle name="Komma 2 2" xfId="50" xr:uid="{00000000-0005-0000-0000-00001F000000}"/>
    <cellStyle name="Komma 3" xfId="20" xr:uid="{00000000-0005-0000-0000-000020000000}"/>
    <cellStyle name="Komma 3 2" xfId="51" xr:uid="{00000000-0005-0000-0000-000021000000}"/>
    <cellStyle name="Komma 4" xfId="59" xr:uid="{00000000-0005-0000-0000-000022000000}"/>
    <cellStyle name="Normal" xfId="0" builtinId="0"/>
    <cellStyle name="Normal 10" xfId="36" xr:uid="{00000000-0005-0000-0000-000024000000}"/>
    <cellStyle name="Normal 10 2" xfId="62" xr:uid="{00000000-0005-0000-0000-000025000000}"/>
    <cellStyle name="Normal 11" xfId="37" xr:uid="{00000000-0005-0000-0000-000026000000}"/>
    <cellStyle name="Normal 11 2" xfId="63" xr:uid="{00000000-0005-0000-0000-000027000000}"/>
    <cellStyle name="Normal 2" xfId="21" xr:uid="{00000000-0005-0000-0000-000028000000}"/>
    <cellStyle name="Normal 2 2" xfId="22" xr:uid="{00000000-0005-0000-0000-000029000000}"/>
    <cellStyle name="Normal 2 2 2" xfId="52" xr:uid="{00000000-0005-0000-0000-00002A000000}"/>
    <cellStyle name="Normal 3" xfId="23" xr:uid="{00000000-0005-0000-0000-00002B000000}"/>
    <cellStyle name="Normal 3 2" xfId="53" xr:uid="{00000000-0005-0000-0000-00002C000000}"/>
    <cellStyle name="Normal 4" xfId="24" xr:uid="{00000000-0005-0000-0000-00002D000000}"/>
    <cellStyle name="Normal 4 2" xfId="54" xr:uid="{00000000-0005-0000-0000-00002E000000}"/>
    <cellStyle name="Normal 5" xfId="25" xr:uid="{00000000-0005-0000-0000-00002F000000}"/>
    <cellStyle name="Normal 5 2" xfId="55" xr:uid="{00000000-0005-0000-0000-000030000000}"/>
    <cellStyle name="Normal 6" xfId="31" xr:uid="{00000000-0005-0000-0000-000031000000}"/>
    <cellStyle name="Normal 6 2" xfId="56" xr:uid="{00000000-0005-0000-0000-000032000000}"/>
    <cellStyle name="Normal 7" xfId="32" xr:uid="{00000000-0005-0000-0000-000033000000}"/>
    <cellStyle name="Normal 7 2" xfId="57" xr:uid="{00000000-0005-0000-0000-000034000000}"/>
    <cellStyle name="Normal 8" xfId="33" xr:uid="{00000000-0005-0000-0000-000035000000}"/>
    <cellStyle name="Normal 8 2" xfId="58" xr:uid="{00000000-0005-0000-0000-000036000000}"/>
    <cellStyle name="Normal 9" xfId="34" xr:uid="{00000000-0005-0000-0000-000037000000}"/>
    <cellStyle name="Normal 9 2" xfId="60" xr:uid="{00000000-0005-0000-0000-000038000000}"/>
    <cellStyle name="Normal_per_budsjettskjema-1" xfId="26" xr:uid="{00000000-0005-0000-0000-000039000000}"/>
    <cellStyle name="Prosent" xfId="27" builtinId="5"/>
    <cellStyle name="Stil 1" xfId="28" xr:uid="{00000000-0005-0000-0000-00003B000000}"/>
    <cellStyle name="Stil 1 2" xfId="29" xr:uid="{00000000-0005-0000-0000-00003C000000}"/>
    <cellStyle name="Stil 2" xfId="30" xr:uid="{00000000-0005-0000-0000-00003D000000}"/>
    <cellStyle name="Valuta 2" xfId="35" xr:uid="{00000000-0005-0000-0000-00003E000000}"/>
    <cellStyle name="Valuta 2 2" xfId="61" xr:uid="{00000000-0005-0000-0000-00003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6</xdr:col>
      <xdr:colOff>246681</xdr:colOff>
      <xdr:row>51</xdr:row>
      <xdr:rowOff>104490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59200"/>
          <a:ext cx="7752381" cy="2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75</xdr:row>
      <xdr:rowOff>190500</xdr:rowOff>
    </xdr:from>
    <xdr:to>
      <xdr:col>5</xdr:col>
      <xdr:colOff>609601</xdr:colOff>
      <xdr:row>90</xdr:row>
      <xdr:rowOff>104694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1" y="13931900"/>
          <a:ext cx="7270750" cy="286694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116</xdr:row>
      <xdr:rowOff>1</xdr:rowOff>
    </xdr:from>
    <xdr:to>
      <xdr:col>9</xdr:col>
      <xdr:colOff>273050</xdr:colOff>
      <xdr:row>131</xdr:row>
      <xdr:rowOff>7665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0434301"/>
          <a:ext cx="10185400" cy="29667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6</xdr:col>
      <xdr:colOff>370490</xdr:colOff>
      <xdr:row>146</xdr:row>
      <xdr:rowOff>2954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568150"/>
          <a:ext cx="7876190" cy="17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6</xdr:col>
      <xdr:colOff>370490</xdr:colOff>
      <xdr:row>104</xdr:row>
      <xdr:rowOff>2954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497300"/>
          <a:ext cx="7876190" cy="17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82550</xdr:rowOff>
    </xdr:from>
    <xdr:to>
      <xdr:col>5</xdr:col>
      <xdr:colOff>46676</xdr:colOff>
      <xdr:row>28</xdr:row>
      <xdr:rowOff>116883</xdr:rowOff>
    </xdr:to>
    <xdr:pic>
      <xdr:nvPicPr>
        <xdr:cNvPr id="16" name="Bild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784600"/>
          <a:ext cx="6745926" cy="2688633"/>
        </a:xfrm>
        <a:prstGeom prst="rect">
          <a:avLst/>
        </a:prstGeom>
      </xdr:spPr>
    </xdr:pic>
    <xdr:clientData/>
  </xdr:twoCellAnchor>
  <xdr:twoCellAnchor editAs="oneCell">
    <xdr:from>
      <xdr:col>0</xdr:col>
      <xdr:colOff>50801</xdr:colOff>
      <xdr:row>55</xdr:row>
      <xdr:rowOff>53816</xdr:rowOff>
    </xdr:from>
    <xdr:to>
      <xdr:col>1</xdr:col>
      <xdr:colOff>628650</xdr:colOff>
      <xdr:row>69</xdr:row>
      <xdr:rowOff>151945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801" y="11064716"/>
          <a:ext cx="4019549" cy="2854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95250</xdr:rowOff>
    </xdr:from>
    <xdr:to>
      <xdr:col>1</xdr:col>
      <xdr:colOff>577849</xdr:colOff>
      <xdr:row>165</xdr:row>
      <xdr:rowOff>193379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9610050"/>
          <a:ext cx="4019549" cy="2854029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10</xdr:row>
      <xdr:rowOff>82550</xdr:rowOff>
    </xdr:from>
    <xdr:to>
      <xdr:col>20</xdr:col>
      <xdr:colOff>312366</xdr:colOff>
      <xdr:row>27</xdr:row>
      <xdr:rowOff>151971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1850" y="2012950"/>
          <a:ext cx="15666666" cy="3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L172"/>
  <sheetViews>
    <sheetView tabSelected="1" workbookViewId="0">
      <selection activeCell="K189" sqref="K189"/>
    </sheetView>
  </sheetViews>
  <sheetFormatPr baseColWidth="10" defaultRowHeight="15.75" x14ac:dyDescent="0.25"/>
  <cols>
    <col min="1" max="1" width="45.125" customWidth="1"/>
    <col min="10" max="10" width="21.375" customWidth="1"/>
    <col min="11" max="11" width="39.75" customWidth="1"/>
    <col min="12" max="12" width="52.125" customWidth="1"/>
  </cols>
  <sheetData>
    <row r="2" spans="1:10" ht="27.75" x14ac:dyDescent="0.4">
      <c r="A2" s="102" t="s">
        <v>64</v>
      </c>
      <c r="B2" s="102"/>
      <c r="C2" s="102"/>
      <c r="D2" s="102"/>
      <c r="E2" s="102"/>
      <c r="F2" s="102"/>
      <c r="G2" s="102"/>
      <c r="H2" s="102"/>
      <c r="I2" s="102"/>
      <c r="J2" s="102"/>
    </row>
    <row r="4" spans="1:10" x14ac:dyDescent="0.25">
      <c r="A4" s="1" t="s">
        <v>56</v>
      </c>
    </row>
    <row r="5" spans="1:10" x14ac:dyDescent="0.25">
      <c r="A5" t="s">
        <v>65</v>
      </c>
    </row>
    <row r="6" spans="1:10" x14ac:dyDescent="0.25">
      <c r="A6" t="s">
        <v>101</v>
      </c>
    </row>
    <row r="7" spans="1:10" x14ac:dyDescent="0.25">
      <c r="A7" s="1"/>
    </row>
    <row r="9" spans="1:10" x14ac:dyDescent="0.25">
      <c r="A9" s="103" t="s">
        <v>73</v>
      </c>
      <c r="B9" s="103"/>
      <c r="C9" s="103"/>
      <c r="D9" s="103"/>
      <c r="E9" s="103"/>
      <c r="F9" s="103"/>
      <c r="J9" s="89" t="s">
        <v>97</v>
      </c>
    </row>
    <row r="10" spans="1:10" x14ac:dyDescent="0.25">
      <c r="A10" s="1" t="s">
        <v>127</v>
      </c>
    </row>
    <row r="11" spans="1:10" x14ac:dyDescent="0.25">
      <c r="A11" s="1" t="s">
        <v>129</v>
      </c>
    </row>
    <row r="12" spans="1:10" x14ac:dyDescent="0.25">
      <c r="A12" s="1" t="s">
        <v>54</v>
      </c>
    </row>
    <row r="13" spans="1:10" x14ac:dyDescent="0.25">
      <c r="A13" s="1" t="s">
        <v>55</v>
      </c>
    </row>
    <row r="14" spans="1:10" x14ac:dyDescent="0.25">
      <c r="A14" s="1" t="s">
        <v>66</v>
      </c>
    </row>
    <row r="15" spans="1:10" x14ac:dyDescent="0.25">
      <c r="A15" s="1" t="s">
        <v>57</v>
      </c>
    </row>
    <row r="16" spans="1:10" x14ac:dyDescent="0.25">
      <c r="A16" s="1" t="s">
        <v>99</v>
      </c>
    </row>
    <row r="17" spans="1:12" x14ac:dyDescent="0.25">
      <c r="A17" s="1" t="s">
        <v>100</v>
      </c>
    </row>
    <row r="18" spans="1:12" x14ac:dyDescent="0.25">
      <c r="A18" s="1" t="s">
        <v>98</v>
      </c>
    </row>
    <row r="19" spans="1:12" x14ac:dyDescent="0.25">
      <c r="A19" s="1"/>
    </row>
    <row r="20" spans="1:12" x14ac:dyDescent="0.25">
      <c r="A20" s="1" t="s">
        <v>58</v>
      </c>
    </row>
    <row r="21" spans="1:12" x14ac:dyDescent="0.25">
      <c r="A21" s="1"/>
    </row>
    <row r="22" spans="1:12" x14ac:dyDescent="0.25">
      <c r="A22" s="1"/>
    </row>
    <row r="23" spans="1:12" x14ac:dyDescent="0.25">
      <c r="A23" s="1"/>
    </row>
    <row r="24" spans="1:12" x14ac:dyDescent="0.25">
      <c r="A24" s="1"/>
    </row>
    <row r="25" spans="1:12" x14ac:dyDescent="0.25">
      <c r="A25" s="1"/>
    </row>
    <row r="26" spans="1:12" ht="16.5" thickBot="1" x14ac:dyDescent="0.3">
      <c r="A26" s="1"/>
    </row>
    <row r="27" spans="1:12" ht="16.5" thickBot="1" x14ac:dyDescent="0.3">
      <c r="A27" s="1"/>
      <c r="J27" s="74" t="s">
        <v>102</v>
      </c>
      <c r="K27" s="75" t="s">
        <v>103</v>
      </c>
      <c r="L27" s="75" t="s">
        <v>104</v>
      </c>
    </row>
    <row r="28" spans="1:12" ht="17.25" thickTop="1" thickBot="1" x14ac:dyDescent="0.3">
      <c r="A28" s="1"/>
      <c r="J28" s="76" t="s">
        <v>105</v>
      </c>
      <c r="K28" s="77" t="s">
        <v>106</v>
      </c>
      <c r="L28" s="77" t="s">
        <v>107</v>
      </c>
    </row>
    <row r="29" spans="1:12" ht="18.600000000000001" customHeight="1" thickBot="1" x14ac:dyDescent="0.3">
      <c r="A29" s="1"/>
      <c r="J29" s="78" t="s">
        <v>108</v>
      </c>
      <c r="K29" s="79" t="s">
        <v>109</v>
      </c>
      <c r="L29" s="79" t="s">
        <v>110</v>
      </c>
    </row>
    <row r="30" spans="1:12" ht="18.600000000000001" customHeight="1" thickBot="1" x14ac:dyDescent="0.3">
      <c r="A30" s="1"/>
      <c r="J30" s="76" t="s">
        <v>124</v>
      </c>
      <c r="K30" s="77" t="s">
        <v>111</v>
      </c>
      <c r="L30" s="77" t="s">
        <v>112</v>
      </c>
    </row>
    <row r="31" spans="1:12" ht="18.600000000000001" customHeight="1" thickBot="1" x14ac:dyDescent="0.3">
      <c r="A31" s="1" t="s">
        <v>130</v>
      </c>
      <c r="J31" s="78" t="s">
        <v>122</v>
      </c>
      <c r="K31" s="79" t="s">
        <v>123</v>
      </c>
      <c r="L31" s="79" t="s">
        <v>112</v>
      </c>
    </row>
    <row r="32" spans="1:12" ht="18.600000000000001" customHeight="1" thickBot="1" x14ac:dyDescent="0.3">
      <c r="A32" s="1" t="s">
        <v>131</v>
      </c>
      <c r="J32" s="87" t="s">
        <v>120</v>
      </c>
      <c r="K32" s="88" t="s">
        <v>113</v>
      </c>
      <c r="L32" s="77" t="s">
        <v>114</v>
      </c>
    </row>
    <row r="33" spans="1:12" ht="18.600000000000001" customHeight="1" thickBot="1" x14ac:dyDescent="0.3">
      <c r="A33" s="1"/>
      <c r="J33" s="80" t="s">
        <v>121</v>
      </c>
      <c r="K33" s="81" t="s">
        <v>115</v>
      </c>
      <c r="L33" s="79" t="s">
        <v>116</v>
      </c>
    </row>
    <row r="34" spans="1:12" ht="16.5" thickBot="1" x14ac:dyDescent="0.3">
      <c r="A34" s="1"/>
      <c r="J34" s="82"/>
      <c r="K34" s="83"/>
      <c r="L34" s="83"/>
    </row>
    <row r="35" spans="1:12" x14ac:dyDescent="0.25">
      <c r="A35" s="1"/>
    </row>
    <row r="36" spans="1:12" x14ac:dyDescent="0.25">
      <c r="A36" s="1"/>
    </row>
    <row r="37" spans="1:12" x14ac:dyDescent="0.25">
      <c r="A37" s="1" t="s">
        <v>59</v>
      </c>
    </row>
    <row r="38" spans="1:12" x14ac:dyDescent="0.25">
      <c r="A38" s="1" t="s">
        <v>48</v>
      </c>
    </row>
    <row r="39" spans="1:12" x14ac:dyDescent="0.25">
      <c r="A39" s="1" t="s">
        <v>79</v>
      </c>
    </row>
    <row r="53" spans="1:1" x14ac:dyDescent="0.25">
      <c r="A53" s="1" t="s">
        <v>80</v>
      </c>
    </row>
    <row r="55" spans="1:1" x14ac:dyDescent="0.25">
      <c r="A55" s="1" t="s">
        <v>49</v>
      </c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71" spans="1:3" x14ac:dyDescent="0.25">
      <c r="A71" s="42" t="s">
        <v>74</v>
      </c>
      <c r="B71" s="21"/>
      <c r="C71" s="21"/>
    </row>
    <row r="72" spans="1:3" x14ac:dyDescent="0.25">
      <c r="A72" s="1"/>
    </row>
    <row r="73" spans="1:3" x14ac:dyDescent="0.25">
      <c r="A73" s="1" t="s">
        <v>132</v>
      </c>
    </row>
    <row r="74" spans="1:3" x14ac:dyDescent="0.25">
      <c r="A74" s="1" t="s">
        <v>128</v>
      </c>
    </row>
    <row r="75" spans="1:3" x14ac:dyDescent="0.25">
      <c r="A75" s="1" t="s">
        <v>60</v>
      </c>
    </row>
    <row r="76" spans="1:3" x14ac:dyDescent="0.25">
      <c r="A76" s="1"/>
    </row>
    <row r="77" spans="1:3" x14ac:dyDescent="0.25">
      <c r="A77" s="1"/>
    </row>
    <row r="78" spans="1:3" x14ac:dyDescent="0.25">
      <c r="A78" s="1"/>
    </row>
    <row r="79" spans="1:3" x14ac:dyDescent="0.25">
      <c r="A79" s="1"/>
    </row>
    <row r="80" spans="1: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 t="s">
        <v>61</v>
      </c>
    </row>
    <row r="94" spans="1:1" x14ac:dyDescent="0.25">
      <c r="A94" s="1" t="s">
        <v>77</v>
      </c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42" t="s">
        <v>75</v>
      </c>
    </row>
    <row r="110" spans="1:1" x14ac:dyDescent="0.25">
      <c r="A110" s="20"/>
    </row>
    <row r="111" spans="1:1" x14ac:dyDescent="0.25">
      <c r="A111" s="1" t="s">
        <v>78</v>
      </c>
    </row>
    <row r="112" spans="1:1" x14ac:dyDescent="0.25">
      <c r="A112" s="1" t="s">
        <v>132</v>
      </c>
    </row>
    <row r="113" spans="1:1" x14ac:dyDescent="0.25">
      <c r="A113" s="1" t="s">
        <v>133</v>
      </c>
    </row>
    <row r="114" spans="1:1" x14ac:dyDescent="0.25">
      <c r="A114" s="1" t="s">
        <v>70</v>
      </c>
    </row>
    <row r="115" spans="1:1" x14ac:dyDescent="0.25">
      <c r="A115" s="1" t="s">
        <v>61</v>
      </c>
    </row>
    <row r="116" spans="1:1" x14ac:dyDescent="0.25">
      <c r="A116" s="1"/>
    </row>
    <row r="117" spans="1:1" x14ac:dyDescent="0.25">
      <c r="A117" s="1"/>
    </row>
    <row r="133" spans="1:1" x14ac:dyDescent="0.25">
      <c r="A133" s="1" t="s">
        <v>71</v>
      </c>
    </row>
    <row r="134" spans="1:1" x14ac:dyDescent="0.25">
      <c r="A134" s="1" t="s">
        <v>72</v>
      </c>
    </row>
    <row r="135" spans="1:1" x14ac:dyDescent="0.25">
      <c r="A135" s="1"/>
    </row>
    <row r="136" spans="1:1" x14ac:dyDescent="0.25">
      <c r="A136" s="1" t="s">
        <v>76</v>
      </c>
    </row>
    <row r="148" spans="1:1" x14ac:dyDescent="0.25">
      <c r="A148" s="1"/>
    </row>
    <row r="150" spans="1:1" x14ac:dyDescent="0.25">
      <c r="A150" s="1" t="s">
        <v>49</v>
      </c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9" spans="1:4" x14ac:dyDescent="0.25">
      <c r="A169" s="103" t="s">
        <v>81</v>
      </c>
      <c r="B169" s="103"/>
      <c r="C169" s="103"/>
      <c r="D169" s="103"/>
    </row>
    <row r="171" spans="1:4" x14ac:dyDescent="0.25">
      <c r="A171" t="s">
        <v>134</v>
      </c>
    </row>
    <row r="172" spans="1:4" x14ac:dyDescent="0.25">
      <c r="A172" t="s">
        <v>135</v>
      </c>
    </row>
  </sheetData>
  <mergeCells count="3">
    <mergeCell ref="A2:J2"/>
    <mergeCell ref="A9:F9"/>
    <mergeCell ref="A169:D16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zoomScaleNormal="100" workbookViewId="0">
      <selection activeCell="L40" sqref="L40"/>
    </sheetView>
  </sheetViews>
  <sheetFormatPr baseColWidth="10" defaultColWidth="8.375" defaultRowHeight="15" outlineLevelCol="1" x14ac:dyDescent="0.25"/>
  <cols>
    <col min="1" max="1" width="22.25" style="5" customWidth="1" outlineLevel="1"/>
    <col min="2" max="2" width="10.375" style="16" customWidth="1" outlineLevel="1"/>
    <col min="3" max="3" width="17.5" style="16" customWidth="1" outlineLevel="1"/>
    <col min="4" max="4" width="10.125" style="6" customWidth="1" outlineLevel="1"/>
    <col min="5" max="5" width="18.25" style="6" bestFit="1" customWidth="1"/>
    <col min="6" max="6" width="9.875" style="6" bestFit="1" customWidth="1"/>
    <col min="7" max="7" width="11" style="6" bestFit="1" customWidth="1"/>
    <col min="8" max="8" width="8.875" style="6" bestFit="1" customWidth="1"/>
    <col min="9" max="9" width="10.125" style="6" hidden="1" customWidth="1" outlineLevel="1"/>
    <col min="10" max="10" width="9.25" style="6" bestFit="1" customWidth="1" collapsed="1"/>
    <col min="11" max="11" width="14.875" style="6" hidden="1" customWidth="1" outlineLevel="1"/>
    <col min="12" max="12" width="11.875" style="6" bestFit="1" customWidth="1" collapsed="1"/>
    <col min="13" max="24" width="12.375" style="7" customWidth="1"/>
    <col min="25" max="16384" width="8.375" style="7"/>
  </cols>
  <sheetData>
    <row r="1" spans="1:24" x14ac:dyDescent="0.25">
      <c r="A1" s="5" t="str">
        <f>CONCATENATE("setdefault client=",'Fast info vedlikeholdes sentral'!$B$9)</f>
        <v>setdefault client=NU</v>
      </c>
      <c r="B1" s="5"/>
      <c r="C1" s="5"/>
    </row>
    <row r="2" spans="1:24" x14ac:dyDescent="0.25">
      <c r="A2" s="5" t="str">
        <f>CONCATENATE("setdefault version=",'Fast info vedlikeholdes sentral'!$B$7)</f>
        <v>setdefault version=2022RB</v>
      </c>
      <c r="B2" s="5"/>
      <c r="C2" s="5"/>
    </row>
    <row r="3" spans="1:24" x14ac:dyDescent="0.25">
      <c r="A3" s="5" t="s">
        <v>8</v>
      </c>
      <c r="B3" s="5"/>
      <c r="C3" s="5"/>
    </row>
    <row r="4" spans="1:24" x14ac:dyDescent="0.25">
      <c r="A4" s="5" t="s">
        <v>9</v>
      </c>
      <c r="B4" s="5"/>
      <c r="C4" s="5"/>
    </row>
    <row r="5" spans="1:24" x14ac:dyDescent="0.25">
      <c r="A5" s="5" t="s">
        <v>10</v>
      </c>
      <c r="B5" s="5"/>
      <c r="C5" s="5"/>
    </row>
    <row r="6" spans="1:24" x14ac:dyDescent="0.25">
      <c r="A6" s="5" t="s">
        <v>11</v>
      </c>
      <c r="B6" s="5"/>
      <c r="C6" s="5"/>
    </row>
    <row r="7" spans="1:24" x14ac:dyDescent="0.25">
      <c r="A7" s="5" t="str">
        <f>CONCATENATE("setdefault dim_2=",G11)</f>
        <v>setdefault dim_2=</v>
      </c>
      <c r="B7" s="5"/>
      <c r="C7" s="5"/>
    </row>
    <row r="8" spans="1:24" x14ac:dyDescent="0.25">
      <c r="A8" s="5" t="str">
        <f>CONCATENATE("setdefault dim_1=",G12)</f>
        <v>setdefault dim_1=</v>
      </c>
      <c r="B8" s="5"/>
      <c r="C8" s="5"/>
      <c r="E8" s="8"/>
      <c r="F8" s="9"/>
      <c r="G8" s="9"/>
      <c r="H8" s="9"/>
      <c r="I8" s="9"/>
    </row>
    <row r="9" spans="1:24" x14ac:dyDescent="0.25">
      <c r="A9" s="5" t="str">
        <f>CONCATENATE("setdefault dim_3=",G14)</f>
        <v>setdefault dim_3=</v>
      </c>
      <c r="B9" s="5"/>
      <c r="C9" s="5"/>
      <c r="D9" s="10"/>
    </row>
    <row r="10" spans="1:24" x14ac:dyDescent="0.25">
      <c r="A10" s="5" t="str">
        <f>CONCATENATE("setdefault dim_4=",G13)</f>
        <v>setdefault dim_4=</v>
      </c>
      <c r="B10" s="5"/>
      <c r="C10" s="5"/>
      <c r="D10" s="10"/>
    </row>
    <row r="11" spans="1:24" s="6" customFormat="1" ht="15.75" thickBot="1" x14ac:dyDescent="0.3">
      <c r="A11" s="5"/>
      <c r="B11" s="5"/>
      <c r="C11" s="5"/>
      <c r="D11" s="10"/>
      <c r="E11" s="11" t="s">
        <v>31</v>
      </c>
      <c r="F11" s="33"/>
      <c r="G11" s="3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6" customFormat="1" ht="15.75" thickBot="1" x14ac:dyDescent="0.3">
      <c r="A12" s="5"/>
      <c r="B12" s="5"/>
      <c r="C12" s="5"/>
      <c r="D12" s="10"/>
      <c r="E12" s="11" t="s">
        <v>27</v>
      </c>
      <c r="F12" s="33"/>
      <c r="G12" s="9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6" customFormat="1" ht="15.75" thickBot="1" x14ac:dyDescent="0.3">
      <c r="A13" s="5"/>
      <c r="B13" s="5"/>
      <c r="C13" s="5"/>
      <c r="D13" s="10"/>
      <c r="E13" s="11" t="s">
        <v>47</v>
      </c>
      <c r="F13" s="33"/>
      <c r="G13" s="34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6" customFormat="1" ht="15.75" thickBot="1" x14ac:dyDescent="0.3">
      <c r="A14" s="5"/>
      <c r="B14" s="5"/>
      <c r="C14" s="5"/>
      <c r="D14" s="10"/>
      <c r="E14" s="11" t="s">
        <v>32</v>
      </c>
      <c r="F14" s="33"/>
      <c r="G14" s="3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6" customFormat="1" x14ac:dyDescent="0.25">
      <c r="A15" s="5"/>
      <c r="B15" s="5"/>
      <c r="C15" s="5"/>
      <c r="D15" s="12"/>
      <c r="E15" s="12"/>
      <c r="F15" s="13"/>
      <c r="G15" s="12"/>
      <c r="H15" s="1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6" customFormat="1" x14ac:dyDescent="0.25">
      <c r="A16" s="5" t="s">
        <v>33</v>
      </c>
      <c r="B16" s="5"/>
      <c r="C16" s="5"/>
      <c r="D16" s="12"/>
      <c r="E16" s="12"/>
      <c r="F16" s="9"/>
      <c r="G16" s="12"/>
      <c r="H16" s="1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5" s="6" customFormat="1" x14ac:dyDescent="0.25">
      <c r="A17" s="5" t="s">
        <v>34</v>
      </c>
      <c r="B17" s="5"/>
      <c r="C17" s="5"/>
      <c r="D17" s="12"/>
      <c r="E17" s="12"/>
      <c r="F17" s="13"/>
      <c r="G17" s="12"/>
      <c r="H17" s="1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5" s="6" customFormat="1" x14ac:dyDescent="0.25">
      <c r="A18" s="5"/>
      <c r="B18" s="5"/>
      <c r="C18" s="5"/>
      <c r="D18" s="10"/>
      <c r="E18" s="12"/>
      <c r="F18" s="12"/>
      <c r="G18" s="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5" x14ac:dyDescent="0.25">
      <c r="A19" s="32" t="s">
        <v>45</v>
      </c>
      <c r="B19" s="5"/>
      <c r="C19" s="5"/>
      <c r="D19" s="10"/>
      <c r="E19" s="12"/>
      <c r="F19" s="12"/>
      <c r="G19" s="13"/>
    </row>
    <row r="20" spans="1:25" x14ac:dyDescent="0.25">
      <c r="A20" s="14"/>
      <c r="B20" s="5"/>
      <c r="C20" s="5"/>
      <c r="D20" s="10"/>
      <c r="E20" s="12"/>
      <c r="F20" s="12"/>
      <c r="G20" s="9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5" x14ac:dyDescent="0.25">
      <c r="B21" s="5"/>
      <c r="C21" s="5"/>
      <c r="D21" s="10"/>
      <c r="E21" s="12"/>
      <c r="F21" s="12"/>
      <c r="G21" s="9"/>
    </row>
    <row r="22" spans="1:25" x14ac:dyDescent="0.25">
      <c r="B22" s="5"/>
      <c r="C22" s="5"/>
      <c r="D22" s="10"/>
      <c r="E22" s="12"/>
      <c r="F22" s="12"/>
      <c r="G22" s="9"/>
    </row>
    <row r="23" spans="1:25" x14ac:dyDescent="0.25">
      <c r="A23" s="5" t="s">
        <v>35</v>
      </c>
      <c r="B23" s="5" t="s">
        <v>36</v>
      </c>
      <c r="C23" s="5"/>
      <c r="D23" s="10" t="s">
        <v>37</v>
      </c>
      <c r="E23" s="12" t="s">
        <v>38</v>
      </c>
      <c r="F23" s="12" t="s">
        <v>39</v>
      </c>
      <c r="G23" s="9" t="s">
        <v>40</v>
      </c>
      <c r="H23" s="6" t="s">
        <v>41</v>
      </c>
      <c r="I23" s="6" t="s">
        <v>16</v>
      </c>
      <c r="J23" s="6" t="s">
        <v>22</v>
      </c>
      <c r="K23" s="6" t="s">
        <v>16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  <c r="R23" s="6" t="s">
        <v>29</v>
      </c>
      <c r="S23" s="6" t="s">
        <v>29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 t="s">
        <v>29</v>
      </c>
    </row>
    <row r="24" spans="1:25" x14ac:dyDescent="0.25">
      <c r="A24" s="5" t="s">
        <v>42</v>
      </c>
      <c r="B24" s="5"/>
      <c r="C24" s="5"/>
      <c r="D24" s="10"/>
      <c r="E24" s="12"/>
      <c r="F24" s="12"/>
      <c r="G24" s="9"/>
      <c r="L24" s="91" t="s">
        <v>136</v>
      </c>
      <c r="M24" s="7">
        <f t="shared" ref="M24:Y24" si="0">M28</f>
        <v>202201</v>
      </c>
      <c r="N24" s="7">
        <f t="shared" si="0"/>
        <v>202202</v>
      </c>
      <c r="O24" s="7">
        <f t="shared" si="0"/>
        <v>202203</v>
      </c>
      <c r="P24" s="7">
        <f t="shared" si="0"/>
        <v>202204</v>
      </c>
      <c r="Q24" s="7">
        <f t="shared" si="0"/>
        <v>202205</v>
      </c>
      <c r="R24" s="7">
        <f t="shared" si="0"/>
        <v>202206</v>
      </c>
      <c r="S24" s="7">
        <f t="shared" si="0"/>
        <v>202207</v>
      </c>
      <c r="T24" s="7">
        <f t="shared" si="0"/>
        <v>202208</v>
      </c>
      <c r="U24" s="7">
        <f t="shared" si="0"/>
        <v>202209</v>
      </c>
      <c r="V24" s="7">
        <f t="shared" si="0"/>
        <v>202210</v>
      </c>
      <c r="W24" s="7">
        <f t="shared" si="0"/>
        <v>202211</v>
      </c>
      <c r="X24" s="7">
        <f t="shared" si="0"/>
        <v>202212</v>
      </c>
      <c r="Y24" s="7">
        <f t="shared" si="0"/>
        <v>202213</v>
      </c>
    </row>
    <row r="25" spans="1:25" x14ac:dyDescent="0.25">
      <c r="B25" s="5"/>
      <c r="C25" s="5"/>
      <c r="D25" s="10"/>
      <c r="E25" s="12"/>
      <c r="F25" s="12"/>
      <c r="G25" s="9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x14ac:dyDescent="0.25">
      <c r="A26" s="5" t="s">
        <v>13</v>
      </c>
      <c r="B26" s="16" t="s">
        <v>14</v>
      </c>
      <c r="C26" s="16" t="s">
        <v>15</v>
      </c>
      <c r="D26" s="17" t="s">
        <v>17</v>
      </c>
      <c r="E26" s="17" t="s">
        <v>18</v>
      </c>
      <c r="F26" s="17" t="s">
        <v>19</v>
      </c>
      <c r="G26" s="17" t="s">
        <v>20</v>
      </c>
      <c r="H26" s="17" t="s">
        <v>21</v>
      </c>
      <c r="I26" s="17"/>
      <c r="J26" s="17" t="s">
        <v>22</v>
      </c>
      <c r="K26" s="6" t="s">
        <v>16</v>
      </c>
      <c r="L26" s="17"/>
      <c r="M26" s="6" t="s">
        <v>29</v>
      </c>
      <c r="N26" s="6" t="s">
        <v>29</v>
      </c>
      <c r="O26" s="6" t="s">
        <v>29</v>
      </c>
      <c r="P26" s="6" t="s">
        <v>29</v>
      </c>
      <c r="Q26" s="6" t="s">
        <v>29</v>
      </c>
      <c r="R26" s="6" t="s">
        <v>29</v>
      </c>
      <c r="S26" s="6" t="s">
        <v>29</v>
      </c>
      <c r="T26" s="6" t="s">
        <v>29</v>
      </c>
      <c r="U26" s="6" t="s">
        <v>29</v>
      </c>
      <c r="V26" s="6" t="s">
        <v>29</v>
      </c>
      <c r="W26" s="6" t="s">
        <v>29</v>
      </c>
      <c r="X26" s="6" t="s">
        <v>29</v>
      </c>
      <c r="Y26" s="6" t="s">
        <v>29</v>
      </c>
    </row>
    <row r="27" spans="1:25" x14ac:dyDescent="0.25">
      <c r="A27" s="5" t="s">
        <v>23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 t="shared" ref="M27:Y27" si="1">M28</f>
        <v>202201</v>
      </c>
      <c r="N27" s="17">
        <f t="shared" si="1"/>
        <v>202202</v>
      </c>
      <c r="O27" s="17">
        <f t="shared" si="1"/>
        <v>202203</v>
      </c>
      <c r="P27" s="17">
        <f t="shared" si="1"/>
        <v>202204</v>
      </c>
      <c r="Q27" s="17">
        <f t="shared" si="1"/>
        <v>202205</v>
      </c>
      <c r="R27" s="17">
        <f t="shared" si="1"/>
        <v>202206</v>
      </c>
      <c r="S27" s="17">
        <f t="shared" si="1"/>
        <v>202207</v>
      </c>
      <c r="T27" s="17">
        <f t="shared" si="1"/>
        <v>202208</v>
      </c>
      <c r="U27" s="17">
        <f t="shared" si="1"/>
        <v>202209</v>
      </c>
      <c r="V27" s="17">
        <f t="shared" si="1"/>
        <v>202210</v>
      </c>
      <c r="W27" s="17">
        <f t="shared" si="1"/>
        <v>202211</v>
      </c>
      <c r="X27" s="17">
        <f>X28</f>
        <v>202212</v>
      </c>
      <c r="Y27" s="17">
        <f t="shared" si="1"/>
        <v>202213</v>
      </c>
    </row>
    <row r="28" spans="1:25" x14ac:dyDescent="0.25">
      <c r="B28" s="16" t="s">
        <v>14</v>
      </c>
      <c r="C28" s="16" t="s">
        <v>24</v>
      </c>
      <c r="D28" s="18" t="s">
        <v>0</v>
      </c>
      <c r="E28" s="18" t="s">
        <v>3</v>
      </c>
      <c r="F28" s="18" t="s">
        <v>1</v>
      </c>
      <c r="G28" s="18" t="s">
        <v>25</v>
      </c>
      <c r="H28" s="18" t="s">
        <v>4</v>
      </c>
      <c r="I28" s="18"/>
      <c r="J28" s="18" t="s">
        <v>2</v>
      </c>
      <c r="K28" s="18" t="s">
        <v>46</v>
      </c>
      <c r="L28" s="18" t="s">
        <v>26</v>
      </c>
      <c r="M28" s="18">
        <f>'Fast info vedlikeholdes sentral'!C5</f>
        <v>202201</v>
      </c>
      <c r="N28" s="18">
        <f>'Fast info vedlikeholdes sentral'!D5</f>
        <v>202202</v>
      </c>
      <c r="O28" s="18">
        <f>'Fast info vedlikeholdes sentral'!E5</f>
        <v>202203</v>
      </c>
      <c r="P28" s="18">
        <f>'Fast info vedlikeholdes sentral'!F5</f>
        <v>202204</v>
      </c>
      <c r="Q28" s="18">
        <f>'Fast info vedlikeholdes sentral'!G5</f>
        <v>202205</v>
      </c>
      <c r="R28" s="18">
        <f>'Fast info vedlikeholdes sentral'!H5</f>
        <v>202206</v>
      </c>
      <c r="S28" s="18">
        <f>'Fast info vedlikeholdes sentral'!I5</f>
        <v>202207</v>
      </c>
      <c r="T28" s="18">
        <f>'Fast info vedlikeholdes sentral'!J5</f>
        <v>202208</v>
      </c>
      <c r="U28" s="18">
        <f>'Fast info vedlikeholdes sentral'!K5</f>
        <v>202209</v>
      </c>
      <c r="V28" s="18">
        <f>'Fast info vedlikeholdes sentral'!L5</f>
        <v>202210</v>
      </c>
      <c r="W28" s="18">
        <f>'Fast info vedlikeholdes sentral'!M5</f>
        <v>202211</v>
      </c>
      <c r="X28" s="18">
        <f>'Fast info vedlikeholdes sentral'!N5</f>
        <v>202212</v>
      </c>
      <c r="Y28" s="18">
        <f>'Fast info vedlikeholdes sentral'!O5</f>
        <v>202213</v>
      </c>
    </row>
    <row r="29" spans="1:25" x14ac:dyDescent="0.2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x14ac:dyDescent="0.25">
      <c r="D30" s="71"/>
      <c r="E30" s="71"/>
      <c r="F30" s="71"/>
      <c r="G30" s="71"/>
      <c r="H30" s="71"/>
      <c r="I30" s="71"/>
      <c r="J30" s="71"/>
      <c r="K30" s="71"/>
      <c r="L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 spans="1:25" x14ac:dyDescent="0.25">
      <c r="A31" s="5" t="s">
        <v>43</v>
      </c>
      <c r="C31" s="16">
        <v>1</v>
      </c>
      <c r="D31" s="68"/>
      <c r="E31" s="68"/>
      <c r="F31" s="68"/>
      <c r="G31" s="68"/>
      <c r="H31" s="68"/>
      <c r="I31" s="68">
        <v>0</v>
      </c>
      <c r="J31" s="68">
        <v>0</v>
      </c>
      <c r="K31" s="68">
        <v>0</v>
      </c>
      <c r="L31" s="69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</row>
    <row r="32" spans="1:25" x14ac:dyDescent="0.25">
      <c r="D32" s="18" t="s">
        <v>44</v>
      </c>
      <c r="E32" s="18"/>
      <c r="F32" s="18"/>
      <c r="G32" s="18"/>
      <c r="H32" s="18"/>
      <c r="I32" s="18"/>
      <c r="J32" s="18"/>
      <c r="K32" s="18"/>
      <c r="L32" s="19">
        <f t="shared" ref="L32:Y32" si="2">SUM(L30:L31)</f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 t="shared" si="2"/>
        <v>0</v>
      </c>
      <c r="S32" s="19">
        <f t="shared" si="2"/>
        <v>0</v>
      </c>
      <c r="T32" s="19">
        <f t="shared" si="2"/>
        <v>0</v>
      </c>
      <c r="U32" s="19">
        <f t="shared" si="2"/>
        <v>0</v>
      </c>
      <c r="V32" s="19">
        <f t="shared" si="2"/>
        <v>0</v>
      </c>
      <c r="W32" s="19">
        <f t="shared" si="2"/>
        <v>0</v>
      </c>
      <c r="X32" s="19">
        <f t="shared" si="2"/>
        <v>0</v>
      </c>
      <c r="Y32" s="19">
        <f t="shared" si="2"/>
        <v>0</v>
      </c>
    </row>
  </sheetData>
  <sheetProtection selectLockedCells="1" selectUnlockedCells="1"/>
  <mergeCells count="1">
    <mergeCell ref="M25:Y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2"/>
  <sheetViews>
    <sheetView zoomScaleNormal="100" workbookViewId="0">
      <selection activeCell="H40" sqref="H40"/>
    </sheetView>
  </sheetViews>
  <sheetFormatPr baseColWidth="10" defaultColWidth="8.375" defaultRowHeight="15" outlineLevelCol="1" x14ac:dyDescent="0.25"/>
  <cols>
    <col min="1" max="1" width="22.25" style="5" customWidth="1" outlineLevel="1"/>
    <col min="2" max="2" width="10.375" style="16" customWidth="1" outlineLevel="1"/>
    <col min="3" max="3" width="17.5" style="16" customWidth="1" outlineLevel="1"/>
    <col min="4" max="4" width="10.125" style="6" customWidth="1" outlineLevel="1"/>
    <col min="5" max="5" width="18.25" style="6" bestFit="1" customWidth="1"/>
    <col min="6" max="6" width="9.875" style="6" bestFit="1" customWidth="1"/>
    <col min="7" max="7" width="11" style="6" bestFit="1" customWidth="1"/>
    <col min="8" max="8" width="8.875" style="6" bestFit="1" customWidth="1"/>
    <col min="9" max="9" width="10.125" style="6" hidden="1" customWidth="1" outlineLevel="1"/>
    <col min="10" max="10" width="9.25" style="6" bestFit="1" customWidth="1" collapsed="1"/>
    <col min="11" max="11" width="14.875" style="6" hidden="1" customWidth="1" outlineLevel="1"/>
    <col min="12" max="12" width="11.875" style="6" bestFit="1" customWidth="1" collapsed="1"/>
    <col min="13" max="24" width="10.375" style="7" bestFit="1" customWidth="1"/>
    <col min="25" max="16384" width="8.375" style="7"/>
  </cols>
  <sheetData>
    <row r="1" spans="1:24" x14ac:dyDescent="0.25">
      <c r="A1" s="5" t="str">
        <f>CONCATENATE("setdefault client=",'Fast info vedlikeholdes sentral'!$B$9)</f>
        <v>setdefault client=NU</v>
      </c>
      <c r="B1" s="5"/>
      <c r="C1" s="5"/>
    </row>
    <row r="2" spans="1:24" x14ac:dyDescent="0.25">
      <c r="A2" s="5" t="str">
        <f>CONCATENATE("setdefault version=",'Fast info vedlikeholdes sentral'!$B$8)</f>
        <v>setdefault version=2022RBLONN</v>
      </c>
      <c r="B2" s="5"/>
      <c r="C2" s="5"/>
    </row>
    <row r="3" spans="1:24" x14ac:dyDescent="0.25">
      <c r="A3" s="5" t="s">
        <v>8</v>
      </c>
      <c r="B3" s="5"/>
      <c r="C3" s="5"/>
    </row>
    <row r="4" spans="1:24" x14ac:dyDescent="0.25">
      <c r="A4" s="5" t="s">
        <v>9</v>
      </c>
      <c r="B4" s="5"/>
      <c r="C4" s="5"/>
    </row>
    <row r="5" spans="1:24" x14ac:dyDescent="0.25">
      <c r="A5" s="5" t="s">
        <v>10</v>
      </c>
      <c r="B5" s="5"/>
      <c r="C5" s="5"/>
    </row>
    <row r="6" spans="1:24" x14ac:dyDescent="0.25">
      <c r="A6" s="5" t="s">
        <v>11</v>
      </c>
      <c r="B6" s="5"/>
      <c r="C6" s="5"/>
    </row>
    <row r="7" spans="1:24" x14ac:dyDescent="0.25">
      <c r="A7" s="5" t="str">
        <f>CONCATENATE("setdefault dim_2=",G11)</f>
        <v>setdefault dim_2=</v>
      </c>
      <c r="B7" s="5"/>
      <c r="C7" s="5"/>
    </row>
    <row r="8" spans="1:24" x14ac:dyDescent="0.25">
      <c r="A8" s="5" t="str">
        <f>CONCATENATE("setdefault dim_1=",G12)</f>
        <v>setdefault dim_1=</v>
      </c>
      <c r="B8" s="5"/>
      <c r="C8" s="5"/>
      <c r="E8" s="8"/>
      <c r="F8" s="9"/>
      <c r="G8" s="9"/>
      <c r="H8" s="9"/>
      <c r="I8" s="9"/>
    </row>
    <row r="9" spans="1:24" x14ac:dyDescent="0.25">
      <c r="A9" s="5" t="str">
        <f>CONCATENATE("setdefault dim_3=",G14)</f>
        <v>setdefault dim_3=</v>
      </c>
      <c r="B9" s="5"/>
      <c r="C9" s="5"/>
      <c r="D9" s="10"/>
    </row>
    <row r="10" spans="1:24" x14ac:dyDescent="0.25">
      <c r="A10" s="5" t="str">
        <f>CONCATENATE("setdefault dim_4=",G13)</f>
        <v>setdefault dim_4=</v>
      </c>
      <c r="B10" s="5"/>
      <c r="C10" s="5"/>
      <c r="D10" s="10"/>
    </row>
    <row r="11" spans="1:24" s="6" customFormat="1" ht="15.75" thickBot="1" x14ac:dyDescent="0.3">
      <c r="A11" s="5"/>
      <c r="B11" s="5"/>
      <c r="C11" s="5"/>
      <c r="D11" s="10"/>
      <c r="E11" s="11" t="s">
        <v>31</v>
      </c>
      <c r="F11" s="33"/>
      <c r="G11" s="3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6" customFormat="1" ht="15.75" thickBot="1" x14ac:dyDescent="0.3">
      <c r="A12" s="5"/>
      <c r="B12" s="5"/>
      <c r="C12" s="5"/>
      <c r="D12" s="10"/>
      <c r="E12" s="11" t="s">
        <v>27</v>
      </c>
      <c r="F12" s="33"/>
      <c r="G12" s="9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6" customFormat="1" ht="15.75" thickBot="1" x14ac:dyDescent="0.3">
      <c r="A13" s="5"/>
      <c r="B13" s="5"/>
      <c r="C13" s="5"/>
      <c r="D13" s="10"/>
      <c r="E13" s="11" t="s">
        <v>47</v>
      </c>
      <c r="F13" s="33"/>
      <c r="G13" s="34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6" customFormat="1" ht="15.75" thickBot="1" x14ac:dyDescent="0.3">
      <c r="A14" s="5"/>
      <c r="B14" s="5"/>
      <c r="C14" s="5"/>
      <c r="D14" s="10"/>
      <c r="E14" s="11" t="s">
        <v>32</v>
      </c>
      <c r="F14" s="33"/>
      <c r="G14" s="3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6" customFormat="1" x14ac:dyDescent="0.25">
      <c r="A15" s="5"/>
      <c r="B15" s="5"/>
      <c r="C15" s="5"/>
      <c r="D15" s="12"/>
      <c r="E15" s="12"/>
      <c r="F15" s="13"/>
      <c r="G15" s="12"/>
      <c r="H15" s="1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6" customFormat="1" x14ac:dyDescent="0.25">
      <c r="A16" s="5" t="s">
        <v>33</v>
      </c>
      <c r="B16" s="5"/>
      <c r="C16" s="5"/>
      <c r="D16" s="12"/>
      <c r="E16" s="12"/>
      <c r="F16" s="9"/>
      <c r="G16" s="12"/>
      <c r="H16" s="1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5" s="6" customFormat="1" x14ac:dyDescent="0.25">
      <c r="A17" s="5" t="s">
        <v>34</v>
      </c>
      <c r="B17" s="5"/>
      <c r="C17" s="5"/>
      <c r="D17" s="12"/>
      <c r="E17" s="12"/>
      <c r="F17" s="13"/>
      <c r="G17" s="12"/>
      <c r="H17" s="1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5" s="6" customFormat="1" x14ac:dyDescent="0.25">
      <c r="A18" s="5"/>
      <c r="B18" s="5"/>
      <c r="C18" s="5"/>
      <c r="D18" s="10"/>
      <c r="E18" s="12"/>
      <c r="F18" s="12"/>
      <c r="G18" s="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5" x14ac:dyDescent="0.25">
      <c r="A19" s="32" t="s">
        <v>45</v>
      </c>
      <c r="B19" s="5"/>
      <c r="C19" s="5"/>
      <c r="D19" s="10"/>
      <c r="E19" s="12"/>
      <c r="F19" s="12"/>
      <c r="G19" s="13"/>
    </row>
    <row r="20" spans="1:25" x14ac:dyDescent="0.25">
      <c r="A20" s="14"/>
      <c r="B20" s="5"/>
      <c r="C20" s="5"/>
      <c r="D20" s="10"/>
      <c r="E20" s="12"/>
      <c r="F20" s="12"/>
      <c r="G20" s="9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5" x14ac:dyDescent="0.25">
      <c r="B21" s="5"/>
      <c r="C21" s="5"/>
      <c r="D21" s="10"/>
      <c r="E21" s="12"/>
      <c r="F21" s="12"/>
      <c r="G21" s="9"/>
    </row>
    <row r="22" spans="1:25" x14ac:dyDescent="0.25">
      <c r="B22" s="5"/>
      <c r="C22" s="5"/>
      <c r="D22" s="10"/>
      <c r="E22" s="12"/>
      <c r="F22" s="12"/>
      <c r="G22" s="9"/>
    </row>
    <row r="23" spans="1:25" x14ac:dyDescent="0.25">
      <c r="A23" s="5" t="s">
        <v>35</v>
      </c>
      <c r="B23" s="5" t="s">
        <v>36</v>
      </c>
      <c r="C23" s="5"/>
      <c r="D23" s="10" t="s">
        <v>37</v>
      </c>
      <c r="E23" s="12" t="s">
        <v>38</v>
      </c>
      <c r="F23" s="12" t="s">
        <v>39</v>
      </c>
      <c r="G23" s="9" t="s">
        <v>40</v>
      </c>
      <c r="H23" s="6" t="s">
        <v>41</v>
      </c>
      <c r="I23" s="6" t="s">
        <v>16</v>
      </c>
      <c r="J23" s="6" t="s">
        <v>22</v>
      </c>
      <c r="K23" s="6" t="s">
        <v>16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  <c r="R23" s="6" t="s">
        <v>29</v>
      </c>
      <c r="S23" s="6" t="s">
        <v>29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 t="s">
        <v>29</v>
      </c>
    </row>
    <row r="24" spans="1:25" x14ac:dyDescent="0.25">
      <c r="A24" s="5" t="s">
        <v>42</v>
      </c>
      <c r="B24" s="5"/>
      <c r="C24" s="5"/>
      <c r="D24" s="10"/>
      <c r="E24" s="12"/>
      <c r="F24" s="12"/>
      <c r="G24" s="9"/>
      <c r="L24" s="91" t="s">
        <v>136</v>
      </c>
      <c r="M24" s="7">
        <f t="shared" ref="M24:Y24" si="0">M28</f>
        <v>202201</v>
      </c>
      <c r="N24" s="7">
        <f t="shared" si="0"/>
        <v>202202</v>
      </c>
      <c r="O24" s="7">
        <f t="shared" si="0"/>
        <v>202203</v>
      </c>
      <c r="P24" s="7">
        <f t="shared" si="0"/>
        <v>202204</v>
      </c>
      <c r="Q24" s="7">
        <f t="shared" si="0"/>
        <v>202205</v>
      </c>
      <c r="R24" s="7">
        <f t="shared" si="0"/>
        <v>202206</v>
      </c>
      <c r="S24" s="7">
        <f t="shared" si="0"/>
        <v>202207</v>
      </c>
      <c r="T24" s="7">
        <f t="shared" si="0"/>
        <v>202208</v>
      </c>
      <c r="U24" s="7">
        <f t="shared" si="0"/>
        <v>202209</v>
      </c>
      <c r="V24" s="7">
        <f t="shared" si="0"/>
        <v>202210</v>
      </c>
      <c r="W24" s="7">
        <f t="shared" si="0"/>
        <v>202211</v>
      </c>
      <c r="X24" s="7">
        <f t="shared" si="0"/>
        <v>202212</v>
      </c>
      <c r="Y24" s="7">
        <f t="shared" si="0"/>
        <v>202213</v>
      </c>
    </row>
    <row r="25" spans="1:25" x14ac:dyDescent="0.25">
      <c r="B25" s="5"/>
      <c r="C25" s="5"/>
      <c r="D25" s="10"/>
      <c r="E25" s="12"/>
      <c r="F25" s="12"/>
      <c r="G25" s="9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x14ac:dyDescent="0.25">
      <c r="A26" s="5" t="s">
        <v>13</v>
      </c>
      <c r="B26" s="16" t="s">
        <v>14</v>
      </c>
      <c r="C26" s="16" t="s">
        <v>15</v>
      </c>
      <c r="D26" s="17" t="s">
        <v>17</v>
      </c>
      <c r="E26" s="17" t="s">
        <v>18</v>
      </c>
      <c r="F26" s="17" t="s">
        <v>19</v>
      </c>
      <c r="G26" s="17" t="s">
        <v>20</v>
      </c>
      <c r="H26" s="17" t="s">
        <v>21</v>
      </c>
      <c r="I26" s="17"/>
      <c r="J26" s="17" t="s">
        <v>22</v>
      </c>
      <c r="K26" s="6" t="s">
        <v>16</v>
      </c>
      <c r="L26" s="17"/>
      <c r="M26" s="6" t="s">
        <v>29</v>
      </c>
      <c r="N26" s="6" t="s">
        <v>29</v>
      </c>
      <c r="O26" s="6" t="s">
        <v>29</v>
      </c>
      <c r="P26" s="6" t="s">
        <v>29</v>
      </c>
      <c r="Q26" s="6" t="s">
        <v>29</v>
      </c>
      <c r="R26" s="6" t="s">
        <v>29</v>
      </c>
      <c r="S26" s="6" t="s">
        <v>29</v>
      </c>
      <c r="T26" s="6" t="s">
        <v>29</v>
      </c>
      <c r="U26" s="6" t="s">
        <v>29</v>
      </c>
      <c r="V26" s="6" t="s">
        <v>29</v>
      </c>
      <c r="W26" s="6" t="s">
        <v>29</v>
      </c>
      <c r="X26" s="6" t="s">
        <v>29</v>
      </c>
      <c r="Y26" s="6" t="s">
        <v>29</v>
      </c>
    </row>
    <row r="27" spans="1:25" x14ac:dyDescent="0.25">
      <c r="A27" s="5" t="s">
        <v>23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 t="shared" ref="M27:Y27" si="1">M28</f>
        <v>202201</v>
      </c>
      <c r="N27" s="17">
        <f t="shared" si="1"/>
        <v>202202</v>
      </c>
      <c r="O27" s="17">
        <f t="shared" si="1"/>
        <v>202203</v>
      </c>
      <c r="P27" s="17">
        <f t="shared" si="1"/>
        <v>202204</v>
      </c>
      <c r="Q27" s="17">
        <f t="shared" si="1"/>
        <v>202205</v>
      </c>
      <c r="R27" s="17">
        <f t="shared" si="1"/>
        <v>202206</v>
      </c>
      <c r="S27" s="17">
        <f t="shared" si="1"/>
        <v>202207</v>
      </c>
      <c r="T27" s="17">
        <f t="shared" si="1"/>
        <v>202208</v>
      </c>
      <c r="U27" s="17">
        <f t="shared" si="1"/>
        <v>202209</v>
      </c>
      <c r="V27" s="17">
        <f t="shared" si="1"/>
        <v>202210</v>
      </c>
      <c r="W27" s="17">
        <f t="shared" si="1"/>
        <v>202211</v>
      </c>
      <c r="X27" s="17">
        <f>X28</f>
        <v>202212</v>
      </c>
      <c r="Y27" s="17">
        <f t="shared" si="1"/>
        <v>202213</v>
      </c>
    </row>
    <row r="28" spans="1:25" x14ac:dyDescent="0.25">
      <c r="B28" s="16" t="s">
        <v>14</v>
      </c>
      <c r="C28" s="16" t="s">
        <v>24</v>
      </c>
      <c r="D28" s="18" t="s">
        <v>0</v>
      </c>
      <c r="E28" s="18" t="s">
        <v>3</v>
      </c>
      <c r="F28" s="18" t="s">
        <v>1</v>
      </c>
      <c r="G28" s="18" t="s">
        <v>25</v>
      </c>
      <c r="H28" s="18" t="s">
        <v>4</v>
      </c>
      <c r="I28" s="18"/>
      <c r="J28" s="18" t="s">
        <v>2</v>
      </c>
      <c r="K28" s="18" t="s">
        <v>46</v>
      </c>
      <c r="L28" s="18" t="s">
        <v>26</v>
      </c>
      <c r="M28" s="18">
        <f>'Fast info vedlikeholdes sentral'!C5</f>
        <v>202201</v>
      </c>
      <c r="N28" s="18">
        <f>'Fast info vedlikeholdes sentral'!D5</f>
        <v>202202</v>
      </c>
      <c r="O28" s="18">
        <f>'Fast info vedlikeholdes sentral'!E5</f>
        <v>202203</v>
      </c>
      <c r="P28" s="18">
        <f>'Fast info vedlikeholdes sentral'!F5</f>
        <v>202204</v>
      </c>
      <c r="Q28" s="18">
        <f>'Fast info vedlikeholdes sentral'!G5</f>
        <v>202205</v>
      </c>
      <c r="R28" s="18">
        <f>'Fast info vedlikeholdes sentral'!H5</f>
        <v>202206</v>
      </c>
      <c r="S28" s="18">
        <f>'Fast info vedlikeholdes sentral'!I5</f>
        <v>202207</v>
      </c>
      <c r="T28" s="18">
        <f>'Fast info vedlikeholdes sentral'!J5</f>
        <v>202208</v>
      </c>
      <c r="U28" s="18">
        <f>'Fast info vedlikeholdes sentral'!K5</f>
        <v>202209</v>
      </c>
      <c r="V28" s="18">
        <f>'Fast info vedlikeholdes sentral'!L5</f>
        <v>202210</v>
      </c>
      <c r="W28" s="18">
        <f>'Fast info vedlikeholdes sentral'!M5</f>
        <v>202211</v>
      </c>
      <c r="X28" s="18">
        <f>'Fast info vedlikeholdes sentral'!N5</f>
        <v>202212</v>
      </c>
      <c r="Y28" s="18">
        <f>'Fast info vedlikeholdes sentral'!O5</f>
        <v>202213</v>
      </c>
    </row>
    <row r="29" spans="1:25" x14ac:dyDescent="0.2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x14ac:dyDescent="0.25">
      <c r="D30" s="71"/>
      <c r="E30" s="71"/>
      <c r="F30" s="71"/>
      <c r="G30" s="71"/>
      <c r="H30" s="71"/>
      <c r="I30" s="71"/>
      <c r="J30" s="92"/>
      <c r="K30" s="92"/>
      <c r="L30" s="93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1:25" x14ac:dyDescent="0.25">
      <c r="A31" s="5" t="s">
        <v>43</v>
      </c>
      <c r="C31" s="16">
        <v>1</v>
      </c>
      <c r="D31" s="68"/>
      <c r="E31" s="68"/>
      <c r="F31" s="68"/>
      <c r="G31" s="68"/>
      <c r="H31" s="68"/>
      <c r="I31" s="68">
        <v>0</v>
      </c>
      <c r="J31" s="95">
        <v>0</v>
      </c>
      <c r="K31" s="95">
        <v>0</v>
      </c>
      <c r="L31" s="96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</row>
    <row r="32" spans="1:25" x14ac:dyDescent="0.25">
      <c r="D32" s="18" t="s">
        <v>44</v>
      </c>
      <c r="E32" s="18"/>
      <c r="F32" s="18"/>
      <c r="G32" s="18"/>
      <c r="H32" s="18"/>
      <c r="I32" s="18"/>
      <c r="J32" s="98"/>
      <c r="K32" s="98"/>
      <c r="L32" s="98">
        <f t="shared" ref="L32:Y32" si="2">SUM(L30:L31)</f>
        <v>0</v>
      </c>
      <c r="M32" s="98">
        <f t="shared" si="2"/>
        <v>0</v>
      </c>
      <c r="N32" s="98">
        <f t="shared" si="2"/>
        <v>0</v>
      </c>
      <c r="O32" s="98">
        <f t="shared" si="2"/>
        <v>0</v>
      </c>
      <c r="P32" s="98">
        <f t="shared" si="2"/>
        <v>0</v>
      </c>
      <c r="Q32" s="98">
        <f t="shared" si="2"/>
        <v>0</v>
      </c>
      <c r="R32" s="98">
        <f t="shared" si="2"/>
        <v>0</v>
      </c>
      <c r="S32" s="98">
        <f t="shared" si="2"/>
        <v>0</v>
      </c>
      <c r="T32" s="98">
        <f t="shared" si="2"/>
        <v>0</v>
      </c>
      <c r="U32" s="98">
        <f t="shared" si="2"/>
        <v>0</v>
      </c>
      <c r="V32" s="98">
        <f t="shared" si="2"/>
        <v>0</v>
      </c>
      <c r="W32" s="98">
        <f t="shared" si="2"/>
        <v>0</v>
      </c>
      <c r="X32" s="98">
        <f t="shared" si="2"/>
        <v>0</v>
      </c>
      <c r="Y32" s="98">
        <f t="shared" si="2"/>
        <v>0</v>
      </c>
    </row>
  </sheetData>
  <sheetProtection selectLockedCells="1" selectUnlockedCells="1"/>
  <mergeCells count="1">
    <mergeCell ref="M25:Y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2"/>
  <sheetViews>
    <sheetView topLeftCell="H1" zoomScaleNormal="100" workbookViewId="0">
      <selection activeCell="Q39" sqref="Q39"/>
    </sheetView>
  </sheetViews>
  <sheetFormatPr baseColWidth="10" defaultColWidth="8.375" defaultRowHeight="15.75" customHeight="1" outlineLevelCol="1" x14ac:dyDescent="0.25"/>
  <cols>
    <col min="1" max="1" width="38.875" style="22" customWidth="1"/>
    <col min="2" max="2" width="7.5" style="22" customWidth="1"/>
    <col min="3" max="3" width="21.125" style="22" customWidth="1"/>
    <col min="4" max="4" width="14.5" style="23" customWidth="1"/>
    <col min="5" max="5" width="8.375" style="23" customWidth="1"/>
    <col min="6" max="6" width="11.75" style="23" customWidth="1"/>
    <col min="7" max="7" width="25" style="23" customWidth="1"/>
    <col min="8" max="8" width="18.5" style="23" customWidth="1"/>
    <col min="9" max="9" width="38.25" style="23" hidden="1" customWidth="1" outlineLevel="1"/>
    <col min="10" max="10" width="16.5" style="23" customWidth="1" collapsed="1"/>
    <col min="11" max="11" width="16.5" style="23" hidden="1" customWidth="1" outlineLevel="1"/>
    <col min="12" max="12" width="14.875" style="23" customWidth="1" collapsed="1"/>
    <col min="13" max="13" width="14.875" style="23" customWidth="1"/>
    <col min="14" max="25" width="12.5" style="27" customWidth="1"/>
    <col min="26" max="16384" width="8.375" style="27"/>
  </cols>
  <sheetData>
    <row r="1" spans="1:7" ht="15" x14ac:dyDescent="0.25">
      <c r="A1" s="5" t="str">
        <f>CONCATENATE("setdefault client=",'Fast info vedlikeholdes sentral'!$B$9)</f>
        <v>setdefault client=NU</v>
      </c>
    </row>
    <row r="2" spans="1:7" ht="15" x14ac:dyDescent="0.25">
      <c r="A2" s="5" t="str">
        <f>CONCATENATE("setdefault version=",'Fast info vedlikeholdes sentral'!$B$7)</f>
        <v>setdefault version=2022RB</v>
      </c>
    </row>
    <row r="3" spans="1:7" ht="15" x14ac:dyDescent="0.25">
      <c r="A3" s="22" t="s">
        <v>8</v>
      </c>
    </row>
    <row r="4" spans="1:7" ht="15" x14ac:dyDescent="0.25">
      <c r="A4" s="22" t="s">
        <v>9</v>
      </c>
    </row>
    <row r="5" spans="1:7" ht="15" x14ac:dyDescent="0.25">
      <c r="A5" s="22" t="s">
        <v>10</v>
      </c>
    </row>
    <row r="6" spans="1:7" ht="15" x14ac:dyDescent="0.25">
      <c r="A6" s="22" t="s">
        <v>11</v>
      </c>
    </row>
    <row r="7" spans="1:7" ht="15" x14ac:dyDescent="0.25">
      <c r="A7" s="40" t="str">
        <f>CONCATENATE("setdefault dim_2=",G12)</f>
        <v>setdefault dim_2=</v>
      </c>
    </row>
    <row r="8" spans="1:7" ht="15" x14ac:dyDescent="0.25">
      <c r="A8" s="41" t="str">
        <f>CONCATENATE("setdefault dim_1=",G13)</f>
        <v>setdefault dim_1=</v>
      </c>
    </row>
    <row r="9" spans="1:7" ht="15" x14ac:dyDescent="0.25">
      <c r="A9" s="41" t="str">
        <f>CONCATENATE("setdefault dim_3=",G15)</f>
        <v>setdefault dim_3=</v>
      </c>
    </row>
    <row r="10" spans="1:7" ht="15" x14ac:dyDescent="0.25">
      <c r="A10" s="41" t="str">
        <f>CONCATENATE("setdefault dim_4=",G14)</f>
        <v>setdefault dim_4=</v>
      </c>
      <c r="E10" s="27"/>
      <c r="F10" s="27"/>
      <c r="G10" s="27"/>
    </row>
    <row r="11" spans="1:7" ht="15.75" customHeight="1" x14ac:dyDescent="0.25">
      <c r="A11" s="5"/>
      <c r="E11" s="27"/>
      <c r="F11" s="27"/>
      <c r="G11" s="27"/>
    </row>
    <row r="12" spans="1:7" ht="15.75" customHeight="1" thickBot="1" x14ac:dyDescent="0.3">
      <c r="A12" s="5"/>
      <c r="E12" s="11" t="s">
        <v>31</v>
      </c>
      <c r="F12" s="33"/>
      <c r="G12" s="34"/>
    </row>
    <row r="13" spans="1:7" ht="15.75" customHeight="1" thickBot="1" x14ac:dyDescent="0.3">
      <c r="E13" s="11" t="s">
        <v>27</v>
      </c>
      <c r="F13" s="33"/>
      <c r="G13" s="90"/>
    </row>
    <row r="14" spans="1:7" ht="15.75" customHeight="1" thickBot="1" x14ac:dyDescent="0.3">
      <c r="E14" s="11" t="s">
        <v>47</v>
      </c>
      <c r="F14" s="33"/>
      <c r="G14" s="45"/>
    </row>
    <row r="15" spans="1:7" ht="15.75" customHeight="1" thickBot="1" x14ac:dyDescent="0.3">
      <c r="E15" s="11" t="s">
        <v>32</v>
      </c>
      <c r="F15" s="33"/>
      <c r="G15" s="46"/>
    </row>
    <row r="16" spans="1:7" ht="15.75" customHeight="1" x14ac:dyDescent="0.25">
      <c r="A16" s="22" t="s">
        <v>33</v>
      </c>
    </row>
    <row r="17" spans="1:26" ht="15.75" customHeight="1" x14ac:dyDescent="0.25">
      <c r="A17" s="22" t="s">
        <v>34</v>
      </c>
    </row>
    <row r="18" spans="1:26" ht="15.75" customHeight="1" x14ac:dyDescent="0.25">
      <c r="A18" s="22" t="s">
        <v>45</v>
      </c>
      <c r="E18" s="25"/>
      <c r="F18" s="25"/>
      <c r="G18" s="26"/>
    </row>
    <row r="19" spans="1:26" ht="15.75" customHeight="1" x14ac:dyDescent="0.25">
      <c r="A19" s="28"/>
      <c r="E19" s="25"/>
      <c r="F19" s="2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6" ht="15.75" customHeight="1" x14ac:dyDescent="0.25">
      <c r="E20" s="25"/>
      <c r="F20" s="25"/>
    </row>
    <row r="21" spans="1:26" ht="15.75" customHeight="1" x14ac:dyDescent="0.25">
      <c r="E21" s="25"/>
      <c r="F21" s="25"/>
    </row>
    <row r="22" spans="1:26" ht="15.75" customHeight="1" x14ac:dyDescent="0.25">
      <c r="A22" s="22" t="s">
        <v>35</v>
      </c>
      <c r="B22" s="22" t="s">
        <v>36</v>
      </c>
      <c r="D22" s="23" t="s">
        <v>37</v>
      </c>
      <c r="E22" s="25" t="s">
        <v>38</v>
      </c>
      <c r="F22" s="25" t="s">
        <v>39</v>
      </c>
      <c r="G22" s="23" t="s">
        <v>40</v>
      </c>
      <c r="H22" s="23" t="s">
        <v>41</v>
      </c>
      <c r="I22" s="23" t="s">
        <v>16</v>
      </c>
      <c r="J22" s="23" t="s">
        <v>22</v>
      </c>
      <c r="K22" s="23" t="s">
        <v>16</v>
      </c>
      <c r="L22" s="23" t="s">
        <v>29</v>
      </c>
      <c r="N22" s="23" t="s">
        <v>29</v>
      </c>
      <c r="O22" s="23" t="s">
        <v>29</v>
      </c>
      <c r="P22" s="23" t="s">
        <v>29</v>
      </c>
      <c r="Q22" s="23" t="s">
        <v>29</v>
      </c>
      <c r="R22" s="23" t="s">
        <v>29</v>
      </c>
      <c r="S22" s="23" t="s">
        <v>29</v>
      </c>
      <c r="T22" s="23" t="s">
        <v>29</v>
      </c>
      <c r="U22" s="23" t="s">
        <v>29</v>
      </c>
      <c r="V22" s="23" t="s">
        <v>29</v>
      </c>
      <c r="W22" s="23" t="s">
        <v>29</v>
      </c>
      <c r="X22" s="23" t="s">
        <v>29</v>
      </c>
      <c r="Y22" s="23" t="s">
        <v>29</v>
      </c>
      <c r="Z22" s="23" t="s">
        <v>29</v>
      </c>
    </row>
    <row r="23" spans="1:26" ht="15.75" customHeight="1" x14ac:dyDescent="0.25">
      <c r="A23" s="22" t="s">
        <v>42</v>
      </c>
      <c r="E23" s="25"/>
      <c r="F23" s="25"/>
      <c r="L23" s="91" t="s">
        <v>136</v>
      </c>
      <c r="N23" s="27">
        <f>'Fast info vedlikeholdes sentral'!C5</f>
        <v>202201</v>
      </c>
      <c r="O23" s="27">
        <f>'Fast info vedlikeholdes sentral'!D5</f>
        <v>202202</v>
      </c>
      <c r="P23" s="27">
        <f>'Fast info vedlikeholdes sentral'!E5</f>
        <v>202203</v>
      </c>
      <c r="Q23" s="27">
        <f>'Fast info vedlikeholdes sentral'!F5</f>
        <v>202204</v>
      </c>
      <c r="R23" s="27">
        <f>'Fast info vedlikeholdes sentral'!G5</f>
        <v>202205</v>
      </c>
      <c r="S23" s="27">
        <f>'Fast info vedlikeholdes sentral'!H5</f>
        <v>202206</v>
      </c>
      <c r="T23" s="27">
        <f>'Fast info vedlikeholdes sentral'!I5</f>
        <v>202207</v>
      </c>
      <c r="U23" s="27">
        <f>'Fast info vedlikeholdes sentral'!J5</f>
        <v>202208</v>
      </c>
      <c r="V23" s="27">
        <f>'Fast info vedlikeholdes sentral'!K5</f>
        <v>202209</v>
      </c>
      <c r="W23" s="27">
        <f>'Fast info vedlikeholdes sentral'!L5</f>
        <v>202210</v>
      </c>
      <c r="X23" s="27">
        <f>'Fast info vedlikeholdes sentral'!M5</f>
        <v>202211</v>
      </c>
      <c r="Y23" s="27">
        <f>'Fast info vedlikeholdes sentral'!N5</f>
        <v>202212</v>
      </c>
      <c r="Z23" s="27">
        <f>'Fast info vedlikeholdes sentral'!O5</f>
        <v>202213</v>
      </c>
    </row>
    <row r="24" spans="1:26" ht="15.75" customHeight="1" x14ac:dyDescent="0.25">
      <c r="E24" s="25"/>
      <c r="F24" s="25"/>
      <c r="N24" s="105" t="s">
        <v>28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25">
      <c r="A25" s="22" t="s">
        <v>13</v>
      </c>
      <c r="B25" s="22" t="s">
        <v>14</v>
      </c>
      <c r="C25" s="22" t="s">
        <v>15</v>
      </c>
      <c r="D25" s="23" t="s">
        <v>17</v>
      </c>
      <c r="E25" s="23" t="s">
        <v>18</v>
      </c>
      <c r="F25" s="23" t="s">
        <v>19</v>
      </c>
      <c r="G25" s="23" t="s">
        <v>20</v>
      </c>
      <c r="H25" s="23" t="s">
        <v>21</v>
      </c>
      <c r="J25" s="23" t="s">
        <v>22</v>
      </c>
      <c r="K25" s="23" t="s">
        <v>16</v>
      </c>
      <c r="N25" s="23" t="s">
        <v>29</v>
      </c>
      <c r="O25" s="23" t="s">
        <v>29</v>
      </c>
      <c r="P25" s="23" t="s">
        <v>29</v>
      </c>
      <c r="Q25" s="23" t="s">
        <v>29</v>
      </c>
      <c r="R25" s="23" t="s">
        <v>29</v>
      </c>
      <c r="S25" s="23" t="s">
        <v>29</v>
      </c>
      <c r="T25" s="23" t="s">
        <v>29</v>
      </c>
      <c r="U25" s="23" t="s">
        <v>29</v>
      </c>
      <c r="V25" s="23" t="s">
        <v>29</v>
      </c>
      <c r="W25" s="23" t="s">
        <v>29</v>
      </c>
      <c r="X25" s="23" t="s">
        <v>29</v>
      </c>
      <c r="Y25" s="23" t="s">
        <v>29</v>
      </c>
      <c r="Z25" s="23" t="s">
        <v>29</v>
      </c>
    </row>
    <row r="26" spans="1:26" ht="15.75" customHeight="1" x14ac:dyDescent="0.25">
      <c r="A26" s="22" t="s">
        <v>23</v>
      </c>
      <c r="N26" s="23">
        <f>N23</f>
        <v>202201</v>
      </c>
      <c r="O26" s="23">
        <f t="shared" ref="O26:Z26" si="0">O23</f>
        <v>202202</v>
      </c>
      <c r="P26" s="23">
        <f t="shared" si="0"/>
        <v>202203</v>
      </c>
      <c r="Q26" s="23">
        <f t="shared" si="0"/>
        <v>202204</v>
      </c>
      <c r="R26" s="23">
        <f t="shared" si="0"/>
        <v>202205</v>
      </c>
      <c r="S26" s="23">
        <f t="shared" si="0"/>
        <v>202206</v>
      </c>
      <c r="T26" s="23">
        <f t="shared" si="0"/>
        <v>202207</v>
      </c>
      <c r="U26" s="23">
        <f t="shared" si="0"/>
        <v>202208</v>
      </c>
      <c r="V26" s="23">
        <f t="shared" si="0"/>
        <v>202209</v>
      </c>
      <c r="W26" s="23">
        <f t="shared" si="0"/>
        <v>202210</v>
      </c>
      <c r="X26" s="23">
        <f t="shared" si="0"/>
        <v>202211</v>
      </c>
      <c r="Y26" s="23">
        <f t="shared" si="0"/>
        <v>202212</v>
      </c>
      <c r="Z26" s="23">
        <f t="shared" si="0"/>
        <v>202213</v>
      </c>
    </row>
    <row r="27" spans="1:26" ht="15.75" customHeight="1" x14ac:dyDescent="0.25">
      <c r="N27" s="100">
        <f t="shared" ref="N27:Z27" si="1">SUBTOTAL(9,N30:N31)</f>
        <v>0</v>
      </c>
      <c r="O27" s="100">
        <f t="shared" si="1"/>
        <v>0</v>
      </c>
      <c r="P27" s="100">
        <f t="shared" si="1"/>
        <v>0</v>
      </c>
      <c r="Q27" s="100">
        <f t="shared" si="1"/>
        <v>0</v>
      </c>
      <c r="R27" s="100">
        <f t="shared" si="1"/>
        <v>0</v>
      </c>
      <c r="S27" s="100">
        <f t="shared" si="1"/>
        <v>0</v>
      </c>
      <c r="T27" s="100">
        <f t="shared" si="1"/>
        <v>0</v>
      </c>
      <c r="U27" s="100">
        <f t="shared" si="1"/>
        <v>0</v>
      </c>
      <c r="V27" s="100">
        <f t="shared" si="1"/>
        <v>0</v>
      </c>
      <c r="W27" s="100">
        <f t="shared" si="1"/>
        <v>0</v>
      </c>
      <c r="X27" s="100">
        <f t="shared" si="1"/>
        <v>0</v>
      </c>
      <c r="Y27" s="100">
        <f t="shared" si="1"/>
        <v>0</v>
      </c>
      <c r="Z27" s="100">
        <f t="shared" si="1"/>
        <v>0</v>
      </c>
    </row>
    <row r="28" spans="1:26" ht="27" customHeight="1" x14ac:dyDescent="0.25">
      <c r="B28" s="22" t="s">
        <v>14</v>
      </c>
      <c r="C28" s="22" t="s">
        <v>24</v>
      </c>
      <c r="D28" s="30" t="s">
        <v>0</v>
      </c>
      <c r="E28" s="30" t="s">
        <v>3</v>
      </c>
      <c r="F28" s="30" t="s">
        <v>1</v>
      </c>
      <c r="G28" s="30" t="s">
        <v>25</v>
      </c>
      <c r="H28" s="30" t="s">
        <v>4</v>
      </c>
      <c r="I28" s="30"/>
      <c r="J28" s="30" t="s">
        <v>2</v>
      </c>
      <c r="K28" s="30" t="s">
        <v>46</v>
      </c>
      <c r="L28" s="44" t="s">
        <v>67</v>
      </c>
      <c r="M28" s="44" t="s">
        <v>68</v>
      </c>
      <c r="N28" s="31">
        <f>N26</f>
        <v>202201</v>
      </c>
      <c r="O28" s="31">
        <f t="shared" ref="O28:Z28" si="2">O26</f>
        <v>202202</v>
      </c>
      <c r="P28" s="31">
        <f t="shared" si="2"/>
        <v>202203</v>
      </c>
      <c r="Q28" s="31">
        <f t="shared" si="2"/>
        <v>202204</v>
      </c>
      <c r="R28" s="31">
        <f t="shared" si="2"/>
        <v>202205</v>
      </c>
      <c r="S28" s="31">
        <f t="shared" si="2"/>
        <v>202206</v>
      </c>
      <c r="T28" s="31">
        <f t="shared" si="2"/>
        <v>202207</v>
      </c>
      <c r="U28" s="31">
        <f t="shared" si="2"/>
        <v>202208</v>
      </c>
      <c r="V28" s="31">
        <f t="shared" si="2"/>
        <v>202209</v>
      </c>
      <c r="W28" s="31">
        <f t="shared" si="2"/>
        <v>202210</v>
      </c>
      <c r="X28" s="31">
        <f t="shared" si="2"/>
        <v>202211</v>
      </c>
      <c r="Y28" s="31">
        <f t="shared" si="2"/>
        <v>202212</v>
      </c>
      <c r="Z28" s="31">
        <f t="shared" si="2"/>
        <v>202213</v>
      </c>
    </row>
    <row r="29" spans="1:26" ht="15.75" customHeight="1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5.75" customHeight="1" x14ac:dyDescent="0.25">
      <c r="C30" s="22">
        <v>0</v>
      </c>
      <c r="D30" s="70"/>
      <c r="E30" s="70"/>
      <c r="F30" s="70"/>
      <c r="G30" s="70"/>
      <c r="H30" s="70"/>
      <c r="I30" s="70"/>
      <c r="J30" s="70"/>
      <c r="K30" s="70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5.75" customHeight="1" x14ac:dyDescent="0.25">
      <c r="A31" s="22" t="s">
        <v>43</v>
      </c>
      <c r="C31" s="22">
        <v>0</v>
      </c>
      <c r="D31" s="70"/>
      <c r="E31" s="70"/>
      <c r="F31" s="70"/>
      <c r="G31" s="70"/>
      <c r="H31" s="70"/>
      <c r="I31" s="70">
        <v>0</v>
      </c>
      <c r="J31" s="70">
        <v>0</v>
      </c>
      <c r="K31" s="70">
        <v>0</v>
      </c>
      <c r="L31" s="62">
        <v>0</v>
      </c>
      <c r="M31" s="62">
        <f>SUM(N31:Z31)</f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</row>
    <row r="32" spans="1:26" ht="15.75" customHeight="1" x14ac:dyDescent="0.25">
      <c r="D32" s="30" t="s">
        <v>44</v>
      </c>
      <c r="E32" s="30"/>
      <c r="F32" s="30"/>
      <c r="G32" s="30"/>
      <c r="H32" s="30"/>
      <c r="I32" s="30"/>
      <c r="J32" s="30"/>
      <c r="K32" s="30"/>
      <c r="L32" s="64">
        <f t="shared" ref="L32:Z32" si="3">SUM(L30:L31)</f>
        <v>0</v>
      </c>
      <c r="M32" s="64">
        <f t="shared" si="3"/>
        <v>0</v>
      </c>
      <c r="N32" s="64">
        <f t="shared" si="3"/>
        <v>0</v>
      </c>
      <c r="O32" s="64">
        <f t="shared" si="3"/>
        <v>0</v>
      </c>
      <c r="P32" s="64">
        <f t="shared" si="3"/>
        <v>0</v>
      </c>
      <c r="Q32" s="64">
        <f t="shared" si="3"/>
        <v>0</v>
      </c>
      <c r="R32" s="64">
        <f t="shared" si="3"/>
        <v>0</v>
      </c>
      <c r="S32" s="64">
        <f t="shared" si="3"/>
        <v>0</v>
      </c>
      <c r="T32" s="64">
        <f t="shared" si="3"/>
        <v>0</v>
      </c>
      <c r="U32" s="64">
        <f t="shared" si="3"/>
        <v>0</v>
      </c>
      <c r="V32" s="64">
        <f t="shared" si="3"/>
        <v>0</v>
      </c>
      <c r="W32" s="64">
        <f t="shared" si="3"/>
        <v>0</v>
      </c>
      <c r="X32" s="64">
        <f t="shared" si="3"/>
        <v>0</v>
      </c>
      <c r="Y32" s="64">
        <f t="shared" si="3"/>
        <v>0</v>
      </c>
      <c r="Z32" s="64">
        <f t="shared" si="3"/>
        <v>0</v>
      </c>
    </row>
  </sheetData>
  <sheetProtection selectLockedCells="1"/>
  <autoFilter ref="D28:Y28" xr:uid="{00000000-0009-0000-0000-000003000000}"/>
  <mergeCells count="1">
    <mergeCell ref="N24:Z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2"/>
  <sheetViews>
    <sheetView topLeftCell="A4" zoomScaleNormal="100" workbookViewId="0">
      <selection activeCell="B32" sqref="B32"/>
    </sheetView>
  </sheetViews>
  <sheetFormatPr baseColWidth="10" defaultColWidth="8.375" defaultRowHeight="15.75" customHeight="1" outlineLevelCol="1" x14ac:dyDescent="0.25"/>
  <cols>
    <col min="1" max="1" width="29.125" style="22" customWidth="1"/>
    <col min="2" max="2" width="7.5" style="22" customWidth="1"/>
    <col min="3" max="3" width="21.125" style="22" customWidth="1"/>
    <col min="4" max="4" width="14.5" style="23" customWidth="1"/>
    <col min="5" max="5" width="8.375" style="23" customWidth="1"/>
    <col min="6" max="6" width="11.75" style="23" customWidth="1"/>
    <col min="7" max="7" width="25" style="23" customWidth="1"/>
    <col min="8" max="8" width="18.5" style="23" customWidth="1"/>
    <col min="9" max="9" width="38.25" style="23" hidden="1" customWidth="1" outlineLevel="1"/>
    <col min="10" max="10" width="16.5" style="23" customWidth="1" collapsed="1"/>
    <col min="11" max="11" width="16.5" style="23" hidden="1" customWidth="1" outlineLevel="1"/>
    <col min="12" max="12" width="14.875" style="23" customWidth="1" collapsed="1"/>
    <col min="13" max="13" width="14.875" style="23" customWidth="1"/>
    <col min="14" max="25" width="12.5" style="27" customWidth="1"/>
    <col min="26" max="16384" width="8.375" style="27"/>
  </cols>
  <sheetData>
    <row r="1" spans="1:7" ht="15.75" customHeight="1" x14ac:dyDescent="0.25">
      <c r="A1" s="5" t="str">
        <f>CONCATENATE("setdefault client=",'Fast info vedlikeholdes sentral'!$B$9)</f>
        <v>setdefault client=NU</v>
      </c>
    </row>
    <row r="2" spans="1:7" ht="15.75" customHeight="1" x14ac:dyDescent="0.25">
      <c r="A2" s="5" t="str">
        <f>CONCATENATE("setdefault version=",'Fast info vedlikeholdes sentral'!$B$8)</f>
        <v>setdefault version=2022RBLONN</v>
      </c>
    </row>
    <row r="3" spans="1:7" ht="15.75" customHeight="1" x14ac:dyDescent="0.25">
      <c r="A3" s="22" t="s">
        <v>8</v>
      </c>
    </row>
    <row r="4" spans="1:7" ht="15.75" customHeight="1" x14ac:dyDescent="0.25">
      <c r="A4" s="22" t="s">
        <v>9</v>
      </c>
    </row>
    <row r="5" spans="1:7" ht="15.75" customHeight="1" x14ac:dyDescent="0.25">
      <c r="A5" s="22" t="s">
        <v>10</v>
      </c>
    </row>
    <row r="6" spans="1:7" ht="15.75" customHeight="1" x14ac:dyDescent="0.25">
      <c r="A6" s="22" t="s">
        <v>11</v>
      </c>
    </row>
    <row r="7" spans="1:7" ht="15.75" customHeight="1" x14ac:dyDescent="0.25">
      <c r="A7" s="40" t="str">
        <f>CONCATENATE("setdefault dim_2=",G12)</f>
        <v>setdefault dim_2=</v>
      </c>
    </row>
    <row r="8" spans="1:7" ht="15.75" customHeight="1" x14ac:dyDescent="0.25">
      <c r="A8" s="41" t="str">
        <f>CONCATENATE("setdefault dim_1=",G13)</f>
        <v>setdefault dim_1=</v>
      </c>
    </row>
    <row r="9" spans="1:7" ht="15.75" customHeight="1" x14ac:dyDescent="0.25">
      <c r="A9" s="41" t="str">
        <f>CONCATENATE("setdefault dim_3=",G15)</f>
        <v>setdefault dim_3=</v>
      </c>
    </row>
    <row r="10" spans="1:7" ht="15.75" customHeight="1" x14ac:dyDescent="0.25">
      <c r="A10" s="41" t="str">
        <f>CONCATENATE("setdefault dim_4=",G14)</f>
        <v>setdefault dim_4=</v>
      </c>
      <c r="E10" s="27"/>
      <c r="F10" s="27"/>
      <c r="G10" s="27"/>
    </row>
    <row r="11" spans="1:7" ht="15.75" customHeight="1" x14ac:dyDescent="0.25">
      <c r="A11" s="5"/>
      <c r="E11" s="27"/>
      <c r="F11" s="27"/>
      <c r="G11" s="27"/>
    </row>
    <row r="12" spans="1:7" ht="15.75" customHeight="1" thickBot="1" x14ac:dyDescent="0.3">
      <c r="A12" s="5"/>
      <c r="E12" s="11" t="s">
        <v>31</v>
      </c>
      <c r="F12" s="33"/>
      <c r="G12" s="34"/>
    </row>
    <row r="13" spans="1:7" ht="15.75" customHeight="1" thickBot="1" x14ac:dyDescent="0.3">
      <c r="E13" s="11" t="s">
        <v>27</v>
      </c>
      <c r="F13" s="33"/>
      <c r="G13" s="90"/>
    </row>
    <row r="14" spans="1:7" ht="15.75" customHeight="1" thickBot="1" x14ac:dyDescent="0.3">
      <c r="E14" s="11" t="s">
        <v>47</v>
      </c>
      <c r="F14" s="33"/>
      <c r="G14" s="45"/>
    </row>
    <row r="15" spans="1:7" ht="15.75" customHeight="1" thickBot="1" x14ac:dyDescent="0.3">
      <c r="E15" s="11" t="s">
        <v>32</v>
      </c>
      <c r="F15" s="33"/>
      <c r="G15" s="46"/>
    </row>
    <row r="16" spans="1:7" ht="15.75" customHeight="1" x14ac:dyDescent="0.25">
      <c r="A16" s="22" t="s">
        <v>33</v>
      </c>
    </row>
    <row r="17" spans="1:27" ht="15.75" customHeight="1" x14ac:dyDescent="0.25">
      <c r="A17" s="22" t="s">
        <v>34</v>
      </c>
    </row>
    <row r="18" spans="1:27" ht="15.75" customHeight="1" x14ac:dyDescent="0.25">
      <c r="A18" s="22" t="s">
        <v>45</v>
      </c>
      <c r="E18" s="25"/>
      <c r="F18" s="25"/>
      <c r="G18" s="26"/>
    </row>
    <row r="19" spans="1:27" ht="15.75" customHeight="1" x14ac:dyDescent="0.25">
      <c r="A19" s="28"/>
      <c r="E19" s="25"/>
      <c r="F19" s="2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7" ht="15.75" customHeight="1" x14ac:dyDescent="0.25">
      <c r="E20" s="25"/>
      <c r="F20" s="25"/>
    </row>
    <row r="21" spans="1:27" ht="15.75" customHeight="1" x14ac:dyDescent="0.25">
      <c r="E21" s="25"/>
      <c r="F21" s="25"/>
    </row>
    <row r="22" spans="1:27" ht="15.75" customHeight="1" x14ac:dyDescent="0.25">
      <c r="A22" s="22" t="s">
        <v>35</v>
      </c>
      <c r="B22" s="22" t="s">
        <v>36</v>
      </c>
      <c r="D22" s="23" t="s">
        <v>37</v>
      </c>
      <c r="E22" s="25" t="s">
        <v>38</v>
      </c>
      <c r="F22" s="25" t="s">
        <v>39</v>
      </c>
      <c r="G22" s="23" t="s">
        <v>40</v>
      </c>
      <c r="H22" s="23" t="s">
        <v>41</v>
      </c>
      <c r="I22" s="23" t="s">
        <v>16</v>
      </c>
      <c r="J22" s="23" t="s">
        <v>22</v>
      </c>
      <c r="K22" s="23" t="s">
        <v>16</v>
      </c>
      <c r="L22" s="23" t="s">
        <v>29</v>
      </c>
      <c r="N22" s="23" t="s">
        <v>29</v>
      </c>
      <c r="O22" s="23" t="s">
        <v>29</v>
      </c>
      <c r="P22" s="23" t="s">
        <v>29</v>
      </c>
      <c r="Q22" s="23" t="s">
        <v>29</v>
      </c>
      <c r="R22" s="23" t="s">
        <v>29</v>
      </c>
      <c r="S22" s="23" t="s">
        <v>29</v>
      </c>
      <c r="T22" s="23" t="s">
        <v>29</v>
      </c>
      <c r="U22" s="23" t="s">
        <v>29</v>
      </c>
      <c r="V22" s="23" t="s">
        <v>29</v>
      </c>
      <c r="W22" s="23" t="s">
        <v>29</v>
      </c>
      <c r="X22" s="23" t="s">
        <v>29</v>
      </c>
      <c r="Y22" s="23" t="s">
        <v>29</v>
      </c>
      <c r="Z22" s="23" t="s">
        <v>29</v>
      </c>
    </row>
    <row r="23" spans="1:27" ht="15.75" customHeight="1" x14ac:dyDescent="0.25">
      <c r="A23" s="22" t="s">
        <v>42</v>
      </c>
      <c r="E23" s="25"/>
      <c r="F23" s="25"/>
      <c r="L23" s="91" t="s">
        <v>136</v>
      </c>
      <c r="N23" s="27">
        <f>'Fast info vedlikeholdes sentral'!C5</f>
        <v>202201</v>
      </c>
      <c r="O23" s="27">
        <f>'Fast info vedlikeholdes sentral'!D5</f>
        <v>202202</v>
      </c>
      <c r="P23" s="27">
        <f>'Fast info vedlikeholdes sentral'!E5</f>
        <v>202203</v>
      </c>
      <c r="Q23" s="27">
        <f>'Fast info vedlikeholdes sentral'!F5</f>
        <v>202204</v>
      </c>
      <c r="R23" s="27">
        <f>'Fast info vedlikeholdes sentral'!G5</f>
        <v>202205</v>
      </c>
      <c r="S23" s="27">
        <f>'Fast info vedlikeholdes sentral'!H5</f>
        <v>202206</v>
      </c>
      <c r="T23" s="27">
        <f>'Fast info vedlikeholdes sentral'!I5</f>
        <v>202207</v>
      </c>
      <c r="U23" s="27">
        <f>'Fast info vedlikeholdes sentral'!J5</f>
        <v>202208</v>
      </c>
      <c r="V23" s="27">
        <f>'Fast info vedlikeholdes sentral'!K5</f>
        <v>202209</v>
      </c>
      <c r="W23" s="27">
        <f>'Fast info vedlikeholdes sentral'!L5</f>
        <v>202210</v>
      </c>
      <c r="X23" s="27">
        <f>'Fast info vedlikeholdes sentral'!M5</f>
        <v>202211</v>
      </c>
      <c r="Y23" s="27">
        <f>'Fast info vedlikeholdes sentral'!N5</f>
        <v>202212</v>
      </c>
      <c r="Z23" s="27">
        <f>'Fast info vedlikeholdes sentral'!O5</f>
        <v>202213</v>
      </c>
    </row>
    <row r="24" spans="1:27" ht="15.75" customHeight="1" x14ac:dyDescent="0.25">
      <c r="E24" s="25"/>
      <c r="F24" s="25"/>
      <c r="N24" s="105" t="s">
        <v>28</v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7" ht="15.75" customHeight="1" x14ac:dyDescent="0.25">
      <c r="A25" s="22" t="s">
        <v>13</v>
      </c>
      <c r="B25" s="22" t="s">
        <v>14</v>
      </c>
      <c r="C25" s="22" t="s">
        <v>15</v>
      </c>
      <c r="D25" s="23" t="s">
        <v>17</v>
      </c>
      <c r="E25" s="23" t="s">
        <v>18</v>
      </c>
      <c r="F25" s="23" t="s">
        <v>19</v>
      </c>
      <c r="G25" s="23" t="s">
        <v>20</v>
      </c>
      <c r="H25" s="23" t="s">
        <v>21</v>
      </c>
      <c r="J25" s="23" t="s">
        <v>22</v>
      </c>
      <c r="K25" s="23" t="s">
        <v>16</v>
      </c>
      <c r="N25" s="23" t="s">
        <v>29</v>
      </c>
      <c r="O25" s="23" t="s">
        <v>29</v>
      </c>
      <c r="P25" s="23" t="s">
        <v>29</v>
      </c>
      <c r="Q25" s="23" t="s">
        <v>29</v>
      </c>
      <c r="R25" s="23" t="s">
        <v>29</v>
      </c>
      <c r="S25" s="23" t="s">
        <v>29</v>
      </c>
      <c r="T25" s="23" t="s">
        <v>29</v>
      </c>
      <c r="U25" s="23" t="s">
        <v>29</v>
      </c>
      <c r="V25" s="23" t="s">
        <v>29</v>
      </c>
      <c r="W25" s="23" t="s">
        <v>29</v>
      </c>
      <c r="X25" s="23" t="s">
        <v>29</v>
      </c>
      <c r="Y25" s="23" t="s">
        <v>29</v>
      </c>
      <c r="Z25" s="23" t="s">
        <v>29</v>
      </c>
    </row>
    <row r="26" spans="1:27" ht="15.75" customHeight="1" x14ac:dyDescent="0.25">
      <c r="A26" s="22" t="s">
        <v>23</v>
      </c>
      <c r="N26" s="23">
        <f>N23</f>
        <v>202201</v>
      </c>
      <c r="O26" s="23">
        <f t="shared" ref="O26:Z26" si="0">O23</f>
        <v>202202</v>
      </c>
      <c r="P26" s="23">
        <f t="shared" si="0"/>
        <v>202203</v>
      </c>
      <c r="Q26" s="23">
        <f t="shared" si="0"/>
        <v>202204</v>
      </c>
      <c r="R26" s="23">
        <f t="shared" si="0"/>
        <v>202205</v>
      </c>
      <c r="S26" s="23">
        <f t="shared" si="0"/>
        <v>202206</v>
      </c>
      <c r="T26" s="23">
        <f t="shared" si="0"/>
        <v>202207</v>
      </c>
      <c r="U26" s="23">
        <f t="shared" si="0"/>
        <v>202208</v>
      </c>
      <c r="V26" s="23">
        <f t="shared" si="0"/>
        <v>202209</v>
      </c>
      <c r="W26" s="23">
        <f t="shared" si="0"/>
        <v>202210</v>
      </c>
      <c r="X26" s="23">
        <f t="shared" si="0"/>
        <v>202211</v>
      </c>
      <c r="Y26" s="23">
        <f t="shared" si="0"/>
        <v>202212</v>
      </c>
      <c r="Z26" s="23">
        <f t="shared" si="0"/>
        <v>202213</v>
      </c>
    </row>
    <row r="27" spans="1:27" ht="15.75" customHeight="1" x14ac:dyDescent="0.25">
      <c r="L27" s="100">
        <f t="shared" ref="L27:Z27" si="1">SUBTOTAL(9,L30:L31)</f>
        <v>0</v>
      </c>
      <c r="M27" s="100">
        <f t="shared" si="1"/>
        <v>0</v>
      </c>
      <c r="N27" s="100">
        <f t="shared" si="1"/>
        <v>0</v>
      </c>
      <c r="O27" s="100">
        <f t="shared" si="1"/>
        <v>0</v>
      </c>
      <c r="P27" s="100">
        <f t="shared" si="1"/>
        <v>0</v>
      </c>
      <c r="Q27" s="100">
        <f t="shared" si="1"/>
        <v>0</v>
      </c>
      <c r="R27" s="100">
        <f t="shared" si="1"/>
        <v>0</v>
      </c>
      <c r="S27" s="100">
        <f t="shared" si="1"/>
        <v>0</v>
      </c>
      <c r="T27" s="100">
        <f t="shared" si="1"/>
        <v>0</v>
      </c>
      <c r="U27" s="100">
        <f t="shared" si="1"/>
        <v>0</v>
      </c>
      <c r="V27" s="100">
        <f t="shared" si="1"/>
        <v>0</v>
      </c>
      <c r="W27" s="100">
        <f t="shared" si="1"/>
        <v>0</v>
      </c>
      <c r="X27" s="100">
        <f t="shared" si="1"/>
        <v>0</v>
      </c>
      <c r="Y27" s="100">
        <f t="shared" si="1"/>
        <v>0</v>
      </c>
      <c r="Z27" s="100">
        <f t="shared" si="1"/>
        <v>0</v>
      </c>
    </row>
    <row r="28" spans="1:27" ht="27" customHeight="1" x14ac:dyDescent="0.25">
      <c r="B28" s="22" t="s">
        <v>14</v>
      </c>
      <c r="C28" s="22" t="s">
        <v>24</v>
      </c>
      <c r="D28" s="30" t="s">
        <v>0</v>
      </c>
      <c r="E28" s="30" t="s">
        <v>3</v>
      </c>
      <c r="F28" s="30" t="s">
        <v>1</v>
      </c>
      <c r="G28" s="30" t="s">
        <v>25</v>
      </c>
      <c r="H28" s="30" t="s">
        <v>4</v>
      </c>
      <c r="I28" s="30"/>
      <c r="J28" s="30" t="s">
        <v>2</v>
      </c>
      <c r="K28" s="30" t="s">
        <v>46</v>
      </c>
      <c r="L28" s="44" t="s">
        <v>67</v>
      </c>
      <c r="M28" s="44" t="s">
        <v>68</v>
      </c>
      <c r="N28" s="31">
        <f>N23</f>
        <v>202201</v>
      </c>
      <c r="O28" s="31">
        <f t="shared" ref="O28:Z28" si="2">O23</f>
        <v>202202</v>
      </c>
      <c r="P28" s="31">
        <f t="shared" si="2"/>
        <v>202203</v>
      </c>
      <c r="Q28" s="31">
        <f t="shared" si="2"/>
        <v>202204</v>
      </c>
      <c r="R28" s="31">
        <f t="shared" si="2"/>
        <v>202205</v>
      </c>
      <c r="S28" s="31">
        <f t="shared" si="2"/>
        <v>202206</v>
      </c>
      <c r="T28" s="31">
        <f t="shared" si="2"/>
        <v>202207</v>
      </c>
      <c r="U28" s="31">
        <f t="shared" si="2"/>
        <v>202208</v>
      </c>
      <c r="V28" s="31">
        <f t="shared" si="2"/>
        <v>202209</v>
      </c>
      <c r="W28" s="31">
        <f t="shared" si="2"/>
        <v>202210</v>
      </c>
      <c r="X28" s="31">
        <f t="shared" si="2"/>
        <v>202211</v>
      </c>
      <c r="Y28" s="31">
        <f t="shared" si="2"/>
        <v>202212</v>
      </c>
      <c r="Z28" s="31">
        <f t="shared" si="2"/>
        <v>202213</v>
      </c>
    </row>
    <row r="29" spans="1:27" ht="15.75" customHeight="1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7" ht="15.75" customHeight="1" x14ac:dyDescent="0.25">
      <c r="C30" s="22">
        <v>0</v>
      </c>
      <c r="D30" s="70"/>
      <c r="E30" s="70"/>
      <c r="F30" s="70"/>
      <c r="G30" s="70"/>
      <c r="H30" s="70"/>
      <c r="I30" s="70"/>
      <c r="J30" s="70"/>
      <c r="K30" s="70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99"/>
    </row>
    <row r="31" spans="1:27" ht="15.75" customHeight="1" x14ac:dyDescent="0.25">
      <c r="A31" s="22" t="s">
        <v>43</v>
      </c>
      <c r="C31" s="22">
        <v>0</v>
      </c>
      <c r="D31" s="70"/>
      <c r="E31" s="70"/>
      <c r="F31" s="70"/>
      <c r="G31" s="70"/>
      <c r="H31" s="70"/>
      <c r="I31" s="70">
        <v>0</v>
      </c>
      <c r="J31" s="70">
        <v>0</v>
      </c>
      <c r="K31" s="70">
        <v>0</v>
      </c>
      <c r="L31" s="62">
        <v>0</v>
      </c>
      <c r="M31" s="62">
        <f>SUM(N31:Z31)</f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99"/>
    </row>
    <row r="32" spans="1:27" ht="15.75" customHeight="1" x14ac:dyDescent="0.25">
      <c r="D32" s="30" t="s">
        <v>44</v>
      </c>
      <c r="E32" s="30"/>
      <c r="F32" s="30"/>
      <c r="G32" s="30"/>
      <c r="H32" s="30"/>
      <c r="I32" s="30"/>
      <c r="J32" s="30"/>
      <c r="K32" s="30"/>
      <c r="L32" s="64">
        <f t="shared" ref="L32:Z32" si="3">SUM(L30:L31)</f>
        <v>0</v>
      </c>
      <c r="M32" s="64">
        <f t="shared" si="3"/>
        <v>0</v>
      </c>
      <c r="N32" s="64">
        <f t="shared" si="3"/>
        <v>0</v>
      </c>
      <c r="O32" s="64">
        <f t="shared" si="3"/>
        <v>0</v>
      </c>
      <c r="P32" s="64">
        <f t="shared" si="3"/>
        <v>0</v>
      </c>
      <c r="Q32" s="64">
        <f t="shared" si="3"/>
        <v>0</v>
      </c>
      <c r="R32" s="64">
        <f t="shared" si="3"/>
        <v>0</v>
      </c>
      <c r="S32" s="64">
        <f t="shared" si="3"/>
        <v>0</v>
      </c>
      <c r="T32" s="64">
        <f t="shared" si="3"/>
        <v>0</v>
      </c>
      <c r="U32" s="64">
        <f t="shared" si="3"/>
        <v>0</v>
      </c>
      <c r="V32" s="64">
        <f t="shared" si="3"/>
        <v>0</v>
      </c>
      <c r="W32" s="64">
        <f t="shared" si="3"/>
        <v>0</v>
      </c>
      <c r="X32" s="64">
        <f t="shared" si="3"/>
        <v>0</v>
      </c>
      <c r="Y32" s="64">
        <f t="shared" si="3"/>
        <v>0</v>
      </c>
      <c r="Z32" s="64">
        <f t="shared" si="3"/>
        <v>0</v>
      </c>
      <c r="AA32" s="99"/>
    </row>
  </sheetData>
  <sheetProtection selectLockedCells="1"/>
  <autoFilter ref="D28:Y28" xr:uid="{00000000-0009-0000-0000-000004000000}"/>
  <mergeCells count="1">
    <mergeCell ref="N24:Z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90"/>
  <sheetViews>
    <sheetView topLeftCell="D1" zoomScaleNormal="100" workbookViewId="0">
      <selection activeCell="B29" sqref="B29:B30"/>
    </sheetView>
  </sheetViews>
  <sheetFormatPr baseColWidth="10" defaultColWidth="8.375" defaultRowHeight="15.75" customHeight="1" outlineLevelRow="1" outlineLevelCol="1" x14ac:dyDescent="0.25"/>
  <cols>
    <col min="1" max="1" width="29.125" style="22" hidden="1" customWidth="1" outlineLevel="1"/>
    <col min="2" max="2" width="7.5" style="22" hidden="1" customWidth="1" outlineLevel="1"/>
    <col min="3" max="3" width="21.125" style="22" hidden="1" customWidth="1" outlineLevel="1"/>
    <col min="4" max="4" width="14.5" style="23" customWidth="1" collapsed="1"/>
    <col min="5" max="5" width="9.375" style="23" customWidth="1"/>
    <col min="6" max="6" width="11.75" style="23" customWidth="1"/>
    <col min="7" max="7" width="17.375" style="23" customWidth="1"/>
    <col min="8" max="8" width="18.5" style="23" customWidth="1"/>
    <col min="9" max="9" width="38.25" style="23" hidden="1" customWidth="1" outlineLevel="1"/>
    <col min="10" max="10" width="16.5" style="23" customWidth="1" collapsed="1"/>
    <col min="11" max="11" width="16.5" style="23" hidden="1" customWidth="1" outlineLevel="1"/>
    <col min="12" max="12" width="14.875" style="23" customWidth="1" collapsed="1"/>
    <col min="13" max="13" width="10.375" style="23" customWidth="1"/>
    <col min="14" max="14" width="14.875" style="23" customWidth="1"/>
    <col min="15" max="26" width="12.5" style="27" customWidth="1"/>
    <col min="27" max="16384" width="8.375" style="27"/>
  </cols>
  <sheetData>
    <row r="1" spans="1:7" ht="15.75" customHeight="1" x14ac:dyDescent="0.25">
      <c r="A1" s="5" t="str">
        <f>CONCATENATE("setdefault client=",'Fast info vedlikeholdes sentral'!$B$9)</f>
        <v>setdefault client=NU</v>
      </c>
    </row>
    <row r="2" spans="1:7" ht="15.75" customHeight="1" x14ac:dyDescent="0.25">
      <c r="A2" s="5" t="str">
        <f>CONCATENATE("setdefault version=",'Fast info vedlikeholdes sentral'!$B$7)</f>
        <v>setdefault version=2022RB</v>
      </c>
    </row>
    <row r="3" spans="1:7" ht="15.75" customHeight="1" x14ac:dyDescent="0.25">
      <c r="A3" s="22" t="s">
        <v>8</v>
      </c>
    </row>
    <row r="4" spans="1:7" ht="15.75" customHeight="1" x14ac:dyDescent="0.25">
      <c r="A4" s="22" t="s">
        <v>9</v>
      </c>
    </row>
    <row r="5" spans="1:7" ht="15.75" customHeight="1" x14ac:dyDescent="0.25">
      <c r="A5" s="22" t="s">
        <v>10</v>
      </c>
    </row>
    <row r="6" spans="1:7" ht="15.75" customHeight="1" x14ac:dyDescent="0.25">
      <c r="A6" s="22" t="s">
        <v>11</v>
      </c>
    </row>
    <row r="7" spans="1:7" ht="15.75" customHeight="1" x14ac:dyDescent="0.25">
      <c r="A7" s="38" t="s">
        <v>62</v>
      </c>
    </row>
    <row r="8" spans="1:7" ht="15.75" customHeight="1" x14ac:dyDescent="0.25">
      <c r="A8" s="32" t="s">
        <v>63</v>
      </c>
    </row>
    <row r="9" spans="1:7" ht="15.75" customHeight="1" x14ac:dyDescent="0.25">
      <c r="A9" s="41" t="s">
        <v>53</v>
      </c>
    </row>
    <row r="10" spans="1:7" ht="15.75" customHeight="1" thickBot="1" x14ac:dyDescent="0.3">
      <c r="A10" s="41" t="s">
        <v>69</v>
      </c>
      <c r="E10" s="11" t="s">
        <v>31</v>
      </c>
      <c r="F10" s="33"/>
      <c r="G10" s="34"/>
    </row>
    <row r="11" spans="1:7" ht="15.75" customHeight="1" thickBot="1" x14ac:dyDescent="0.3">
      <c r="E11" s="11" t="s">
        <v>27</v>
      </c>
      <c r="F11" s="33"/>
      <c r="G11" s="34"/>
    </row>
    <row r="12" spans="1:7" ht="15.75" customHeight="1" thickBot="1" x14ac:dyDescent="0.3">
      <c r="E12" s="11" t="s">
        <v>47</v>
      </c>
      <c r="F12" s="33"/>
      <c r="G12" s="34"/>
    </row>
    <row r="13" spans="1:7" ht="15.75" customHeight="1" thickBot="1" x14ac:dyDescent="0.3">
      <c r="E13" s="11" t="s">
        <v>32</v>
      </c>
      <c r="F13" s="33"/>
      <c r="G13" s="35"/>
    </row>
    <row r="14" spans="1:7" ht="15.75" customHeight="1" x14ac:dyDescent="0.25">
      <c r="A14" s="22" t="s">
        <v>33</v>
      </c>
    </row>
    <row r="15" spans="1:7" ht="15.75" customHeight="1" x14ac:dyDescent="0.25">
      <c r="A15" s="22" t="s">
        <v>34</v>
      </c>
    </row>
    <row r="17" spans="1:27" ht="15.75" customHeight="1" x14ac:dyDescent="0.25">
      <c r="A17" s="22" t="s">
        <v>45</v>
      </c>
      <c r="E17" s="25"/>
      <c r="F17" s="25"/>
      <c r="G17" s="26"/>
    </row>
    <row r="18" spans="1:27" ht="15.75" customHeight="1" x14ac:dyDescent="0.25">
      <c r="A18" s="28"/>
      <c r="E18" s="25"/>
      <c r="F18" s="2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7" ht="15.75" customHeight="1" x14ac:dyDescent="0.25">
      <c r="E19" s="25"/>
      <c r="F19" s="25"/>
    </row>
    <row r="20" spans="1:27" ht="15.75" customHeight="1" x14ac:dyDescent="0.25">
      <c r="E20" s="25"/>
      <c r="F20" s="25"/>
    </row>
    <row r="21" spans="1:27" ht="15.75" customHeight="1" outlineLevel="1" x14ac:dyDescent="0.25">
      <c r="A21" s="22" t="s">
        <v>35</v>
      </c>
      <c r="B21" s="22" t="s">
        <v>36</v>
      </c>
      <c r="D21" s="23" t="s">
        <v>37</v>
      </c>
      <c r="E21" s="25" t="s">
        <v>38</v>
      </c>
      <c r="F21" s="25" t="s">
        <v>39</v>
      </c>
      <c r="G21" s="23" t="s">
        <v>40</v>
      </c>
      <c r="H21" s="23" t="s">
        <v>41</v>
      </c>
      <c r="I21" s="23" t="s">
        <v>16</v>
      </c>
      <c r="J21" s="23" t="s">
        <v>22</v>
      </c>
      <c r="K21" s="23" t="s">
        <v>16</v>
      </c>
      <c r="L21" s="23" t="s">
        <v>29</v>
      </c>
      <c r="O21" s="23" t="s">
        <v>29</v>
      </c>
      <c r="P21" s="23" t="s">
        <v>29</v>
      </c>
      <c r="Q21" s="23" t="s">
        <v>29</v>
      </c>
      <c r="R21" s="23" t="s">
        <v>29</v>
      </c>
      <c r="S21" s="23" t="s">
        <v>29</v>
      </c>
      <c r="T21" s="23" t="s">
        <v>29</v>
      </c>
      <c r="U21" s="23" t="s">
        <v>29</v>
      </c>
      <c r="V21" s="23" t="s">
        <v>29</v>
      </c>
      <c r="W21" s="23" t="s">
        <v>29</v>
      </c>
      <c r="X21" s="23" t="s">
        <v>29</v>
      </c>
      <c r="Y21" s="23" t="s">
        <v>29</v>
      </c>
      <c r="Z21" s="23" t="s">
        <v>29</v>
      </c>
      <c r="AA21" s="23" t="s">
        <v>29</v>
      </c>
    </row>
    <row r="22" spans="1:27" ht="15.75" customHeight="1" outlineLevel="1" x14ac:dyDescent="0.25">
      <c r="A22" s="22" t="s">
        <v>42</v>
      </c>
      <c r="E22" s="25"/>
      <c r="F22" s="25"/>
      <c r="O22" s="27">
        <f>'Fast info vedlikeholdes sentral'!C5</f>
        <v>202201</v>
      </c>
      <c r="P22" s="27">
        <f>'Fast info vedlikeholdes sentral'!D5</f>
        <v>202202</v>
      </c>
      <c r="Q22" s="27">
        <f>'Fast info vedlikeholdes sentral'!E5</f>
        <v>202203</v>
      </c>
      <c r="R22" s="27">
        <f>'Fast info vedlikeholdes sentral'!F5</f>
        <v>202204</v>
      </c>
      <c r="S22" s="27">
        <f>'Fast info vedlikeholdes sentral'!G5</f>
        <v>202205</v>
      </c>
      <c r="T22" s="27">
        <f>'Fast info vedlikeholdes sentral'!H5</f>
        <v>202206</v>
      </c>
      <c r="U22" s="27">
        <f>'Fast info vedlikeholdes sentral'!I5</f>
        <v>202207</v>
      </c>
      <c r="V22" s="27">
        <f>'Fast info vedlikeholdes sentral'!J5</f>
        <v>202208</v>
      </c>
      <c r="W22" s="27">
        <f>'Fast info vedlikeholdes sentral'!K5</f>
        <v>202209</v>
      </c>
      <c r="X22" s="27">
        <f>'Fast info vedlikeholdes sentral'!L5</f>
        <v>202210</v>
      </c>
      <c r="Y22" s="27">
        <f>'Fast info vedlikeholdes sentral'!M5</f>
        <v>202211</v>
      </c>
      <c r="Z22" s="27">
        <f>'Fast info vedlikeholdes sentral'!N5</f>
        <v>202212</v>
      </c>
      <c r="AA22" s="27">
        <f>'Fast info vedlikeholdes sentral'!O5</f>
        <v>202213</v>
      </c>
    </row>
    <row r="23" spans="1:27" ht="15.75" hidden="1" customHeight="1" outlineLevel="1" x14ac:dyDescent="0.25">
      <c r="E23" s="25"/>
      <c r="F23" s="25"/>
      <c r="O23" s="105" t="s">
        <v>28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7" ht="15.75" customHeight="1" outlineLevel="1" x14ac:dyDescent="0.25">
      <c r="A24" s="22" t="s">
        <v>13</v>
      </c>
      <c r="B24" s="22" t="s">
        <v>14</v>
      </c>
      <c r="C24" s="22" t="s">
        <v>15</v>
      </c>
      <c r="D24" s="23" t="s">
        <v>17</v>
      </c>
      <c r="E24" s="23" t="s">
        <v>18</v>
      </c>
      <c r="F24" s="23" t="s">
        <v>19</v>
      </c>
      <c r="G24" s="23" t="s">
        <v>20</v>
      </c>
      <c r="H24" s="23" t="s">
        <v>21</v>
      </c>
      <c r="J24" s="23" t="s">
        <v>22</v>
      </c>
      <c r="K24" s="23" t="s">
        <v>16</v>
      </c>
      <c r="O24" s="23" t="s">
        <v>29</v>
      </c>
      <c r="P24" s="23" t="s">
        <v>29</v>
      </c>
      <c r="Q24" s="23" t="s">
        <v>29</v>
      </c>
      <c r="R24" s="23" t="s">
        <v>29</v>
      </c>
      <c r="S24" s="23" t="s">
        <v>29</v>
      </c>
      <c r="T24" s="23" t="s">
        <v>29</v>
      </c>
      <c r="U24" s="23" t="s">
        <v>29</v>
      </c>
      <c r="V24" s="23" t="s">
        <v>29</v>
      </c>
      <c r="W24" s="23" t="s">
        <v>29</v>
      </c>
      <c r="X24" s="23" t="s">
        <v>29</v>
      </c>
      <c r="Y24" s="23" t="s">
        <v>29</v>
      </c>
      <c r="Z24" s="23" t="s">
        <v>29</v>
      </c>
      <c r="AA24" s="23" t="s">
        <v>29</v>
      </c>
    </row>
    <row r="25" spans="1:27" ht="15.75" customHeight="1" outlineLevel="1" x14ac:dyDescent="0.25">
      <c r="A25" s="22" t="s">
        <v>23</v>
      </c>
      <c r="O25" s="23">
        <f>O22</f>
        <v>202201</v>
      </c>
      <c r="P25" s="23">
        <f t="shared" ref="P25:AA25" si="0">P22</f>
        <v>202202</v>
      </c>
      <c r="Q25" s="23">
        <f t="shared" si="0"/>
        <v>202203</v>
      </c>
      <c r="R25" s="23">
        <f t="shared" si="0"/>
        <v>202204</v>
      </c>
      <c r="S25" s="23">
        <f t="shared" si="0"/>
        <v>202205</v>
      </c>
      <c r="T25" s="23">
        <f t="shared" si="0"/>
        <v>202206</v>
      </c>
      <c r="U25" s="23">
        <f t="shared" si="0"/>
        <v>202207</v>
      </c>
      <c r="V25" s="23">
        <f t="shared" si="0"/>
        <v>202208</v>
      </c>
      <c r="W25" s="23">
        <f t="shared" si="0"/>
        <v>202209</v>
      </c>
      <c r="X25" s="23">
        <f t="shared" si="0"/>
        <v>202210</v>
      </c>
      <c r="Y25" s="23">
        <f t="shared" si="0"/>
        <v>202211</v>
      </c>
      <c r="Z25" s="23">
        <f t="shared" si="0"/>
        <v>202212</v>
      </c>
      <c r="AA25" s="23">
        <f t="shared" si="0"/>
        <v>202213</v>
      </c>
    </row>
    <row r="26" spans="1:27" ht="15.75" customHeight="1" outlineLevel="1" x14ac:dyDescent="0.25">
      <c r="L26" s="85">
        <f>SUBTOTAL(9,L29:L189)</f>
        <v>0</v>
      </c>
      <c r="N26" s="85">
        <f>SUBTOTAL(9,N29:N189)</f>
        <v>0</v>
      </c>
      <c r="O26" s="85">
        <f>SUBTOTAL(9,O29:O189)</f>
        <v>0</v>
      </c>
      <c r="P26" s="85">
        <f t="shared" ref="P26:AA26" si="1">SUBTOTAL(9,P29:P189)</f>
        <v>0</v>
      </c>
      <c r="Q26" s="85">
        <f t="shared" si="1"/>
        <v>0</v>
      </c>
      <c r="R26" s="85">
        <f t="shared" si="1"/>
        <v>0</v>
      </c>
      <c r="S26" s="85">
        <f t="shared" si="1"/>
        <v>0</v>
      </c>
      <c r="T26" s="85">
        <f t="shared" si="1"/>
        <v>0</v>
      </c>
      <c r="U26" s="85">
        <f t="shared" si="1"/>
        <v>0</v>
      </c>
      <c r="V26" s="85">
        <f t="shared" si="1"/>
        <v>0</v>
      </c>
      <c r="W26" s="85">
        <f t="shared" si="1"/>
        <v>0</v>
      </c>
      <c r="X26" s="85">
        <f t="shared" si="1"/>
        <v>0</v>
      </c>
      <c r="Y26" s="85">
        <f t="shared" si="1"/>
        <v>0</v>
      </c>
      <c r="Z26" s="85">
        <f t="shared" si="1"/>
        <v>0</v>
      </c>
      <c r="AA26" s="85">
        <f t="shared" si="1"/>
        <v>0</v>
      </c>
    </row>
    <row r="27" spans="1:27" ht="28.5" customHeight="1" x14ac:dyDescent="0.25">
      <c r="B27" s="22" t="s">
        <v>14</v>
      </c>
      <c r="C27" s="22" t="s">
        <v>24</v>
      </c>
      <c r="D27" s="30" t="s">
        <v>0</v>
      </c>
      <c r="E27" s="30" t="s">
        <v>3</v>
      </c>
      <c r="F27" s="30" t="s">
        <v>1</v>
      </c>
      <c r="G27" s="30" t="s">
        <v>25</v>
      </c>
      <c r="H27" s="30" t="s">
        <v>4</v>
      </c>
      <c r="I27" s="30"/>
      <c r="J27" s="30" t="s">
        <v>2</v>
      </c>
      <c r="K27" s="30" t="s">
        <v>46</v>
      </c>
      <c r="L27" s="43" t="s">
        <v>26</v>
      </c>
      <c r="M27" s="44" t="s">
        <v>96</v>
      </c>
      <c r="N27" s="43" t="s">
        <v>52</v>
      </c>
      <c r="O27" s="31">
        <f>O22</f>
        <v>202201</v>
      </c>
      <c r="P27" s="31">
        <f t="shared" ref="P27:AA27" si="2">P22</f>
        <v>202202</v>
      </c>
      <c r="Q27" s="31">
        <f t="shared" si="2"/>
        <v>202203</v>
      </c>
      <c r="R27" s="31">
        <f t="shared" si="2"/>
        <v>202204</v>
      </c>
      <c r="S27" s="31">
        <f t="shared" si="2"/>
        <v>202205</v>
      </c>
      <c r="T27" s="31">
        <f t="shared" si="2"/>
        <v>202206</v>
      </c>
      <c r="U27" s="31">
        <f t="shared" si="2"/>
        <v>202207</v>
      </c>
      <c r="V27" s="31">
        <f t="shared" si="2"/>
        <v>202208</v>
      </c>
      <c r="W27" s="31">
        <f t="shared" si="2"/>
        <v>202209</v>
      </c>
      <c r="X27" s="31">
        <f t="shared" si="2"/>
        <v>202210</v>
      </c>
      <c r="Y27" s="31">
        <f t="shared" si="2"/>
        <v>202211</v>
      </c>
      <c r="Z27" s="31">
        <f t="shared" si="2"/>
        <v>202212</v>
      </c>
      <c r="AA27" s="31">
        <f t="shared" si="2"/>
        <v>202213</v>
      </c>
    </row>
    <row r="28" spans="1:27" ht="15.75" customHeight="1" thickBot="1" x14ac:dyDescent="0.3">
      <c r="D28" s="24"/>
      <c r="E28" s="24"/>
      <c r="F28" s="24"/>
      <c r="G28" s="24"/>
      <c r="H28" s="24"/>
      <c r="I28" s="24"/>
      <c r="J28" s="24"/>
      <c r="K28" s="24"/>
      <c r="L28" s="61"/>
      <c r="M28" s="61"/>
      <c r="N28" s="61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5.75" customHeight="1" x14ac:dyDescent="0.25">
      <c r="A29" s="22" t="str">
        <f>IF((D29&lt;&gt;""),"group trans_id","")</f>
        <v/>
      </c>
      <c r="B29" s="22" t="str">
        <f>IF(A29="","",-1)</f>
        <v/>
      </c>
      <c r="C29" s="22">
        <v>0</v>
      </c>
      <c r="D29" s="27"/>
      <c r="E29" s="27"/>
      <c r="F29" s="27"/>
      <c r="G29" s="27"/>
      <c r="H29" s="27"/>
      <c r="I29" s="27">
        <v>0</v>
      </c>
      <c r="J29" s="27">
        <v>0</v>
      </c>
      <c r="K29" s="27">
        <v>0</v>
      </c>
      <c r="L29" s="62"/>
      <c r="M29" s="65"/>
      <c r="N29" s="62">
        <f>L29-SUM(O29:AA29)</f>
        <v>0</v>
      </c>
      <c r="O29" s="63" t="str">
        <f>IFERROR(ROUND($L29*VLOOKUP($M29,'Fast info vedlikeholdes sentral'!$B$15:$O$31,2,FALSE),0),"")</f>
        <v/>
      </c>
      <c r="P29" s="63" t="str">
        <f>IFERROR(ROUND($L29*VLOOKUP($M29,'Fast info vedlikeholdes sentral'!$B$15:$O$31,3,FALSE),0),"")</f>
        <v/>
      </c>
      <c r="Q29" s="63" t="str">
        <f>IFERROR(ROUND($L29*VLOOKUP($M29,'Fast info vedlikeholdes sentral'!$B$15:$O$31,4,FALSE),0),"")</f>
        <v/>
      </c>
      <c r="R29" s="63" t="str">
        <f>IFERROR(ROUND($L29*VLOOKUP($M29,'Fast info vedlikeholdes sentral'!$B$15:$O$31,5,FALSE),0),"")</f>
        <v/>
      </c>
      <c r="S29" s="63" t="str">
        <f>IFERROR(ROUND($L29*VLOOKUP($M29,'Fast info vedlikeholdes sentral'!$B$15:$O$31,6,FALSE),0),"")</f>
        <v/>
      </c>
      <c r="T29" s="63" t="str">
        <f>IFERROR(ROUND($L29*VLOOKUP($M29,'Fast info vedlikeholdes sentral'!$B$15:$O$31,7,FALSE),0),"")</f>
        <v/>
      </c>
      <c r="U29" s="63" t="str">
        <f>IFERROR(ROUND($L29*VLOOKUP($M29,'Fast info vedlikeholdes sentral'!$B$15:$O$31,8,FALSE),0),"")</f>
        <v/>
      </c>
      <c r="V29" s="63" t="str">
        <f>IFERROR(ROUND($L29*VLOOKUP($M29,'Fast info vedlikeholdes sentral'!$B$15:$O$31,9,FALSE),0),"")</f>
        <v/>
      </c>
      <c r="W29" s="63" t="str">
        <f>IFERROR(ROUND($L29*VLOOKUP($M29,'Fast info vedlikeholdes sentral'!$B$15:$O$31,10,FALSE),0),"")</f>
        <v/>
      </c>
      <c r="X29" s="63" t="str">
        <f>IFERROR(ROUND($L29*VLOOKUP($M29,'Fast info vedlikeholdes sentral'!$B$15:$O$31,11,FALSE),0),"")</f>
        <v/>
      </c>
      <c r="Y29" s="63" t="str">
        <f>IFERROR(ROUND($L29*VLOOKUP($M29,'Fast info vedlikeholdes sentral'!$B$15:$O$31,12,FALSE),0),"")</f>
        <v/>
      </c>
      <c r="Z29" s="63" t="str">
        <f>IFERROR(ROUND($L29*VLOOKUP($M29,'Fast info vedlikeholdes sentral'!$B$15:$O$31,13,FALSE),0),"")</f>
        <v/>
      </c>
      <c r="AA29" s="63" t="str">
        <f>IFERROR(ROUND($L29*VLOOKUP($M29,'Fast info vedlikeholdes sentral'!$B$15:$O$31,14,FALSE),0),"")</f>
        <v/>
      </c>
    </row>
    <row r="30" spans="1:27" ht="15.75" customHeight="1" x14ac:dyDescent="0.25">
      <c r="A30" s="22" t="str">
        <f t="shared" ref="A30:A93" si="3">IF((D30&lt;&gt;""),"group trans_id","")</f>
        <v/>
      </c>
      <c r="B30" s="39" t="str">
        <f>IF(A30="group trans_id",MIN($B$28:B29)-1,"")</f>
        <v/>
      </c>
      <c r="C30" s="22">
        <v>0</v>
      </c>
      <c r="D30" s="27"/>
      <c r="E30" s="27"/>
      <c r="F30" s="27"/>
      <c r="G30" s="27"/>
      <c r="H30" s="27"/>
      <c r="I30" s="27">
        <v>0</v>
      </c>
      <c r="J30" s="27">
        <v>0</v>
      </c>
      <c r="K30" s="27">
        <v>0</v>
      </c>
      <c r="L30" s="62">
        <v>0</v>
      </c>
      <c r="M30" s="65"/>
      <c r="N30" s="62">
        <f t="shared" ref="N30:N93" si="4">L30-SUM(O30:AA30)</f>
        <v>0</v>
      </c>
      <c r="O30" s="63" t="str">
        <f>IFERROR(ROUND($L30*VLOOKUP($M30,'Fast info vedlikeholdes sentral'!$B$15:$O$31,2,FALSE),0),"")</f>
        <v/>
      </c>
      <c r="P30" s="63" t="str">
        <f>IFERROR(ROUND($L30*VLOOKUP($M30,'Fast info vedlikeholdes sentral'!$B$15:$O$31,3,FALSE),0),"")</f>
        <v/>
      </c>
      <c r="Q30" s="63" t="str">
        <f>IFERROR(ROUND($L30*VLOOKUP($M30,'Fast info vedlikeholdes sentral'!$B$15:$O$31,4,FALSE),0),"")</f>
        <v/>
      </c>
      <c r="R30" s="63" t="str">
        <f>IFERROR(ROUND($L30*VLOOKUP($M30,'Fast info vedlikeholdes sentral'!$B$15:$O$31,5,FALSE),0),"")</f>
        <v/>
      </c>
      <c r="S30" s="63" t="str">
        <f>IFERROR(ROUND($L30*VLOOKUP($M30,'Fast info vedlikeholdes sentral'!$B$15:$O$31,6,FALSE),0),"")</f>
        <v/>
      </c>
      <c r="T30" s="63" t="str">
        <f>IFERROR(ROUND($L30*VLOOKUP($M30,'Fast info vedlikeholdes sentral'!$B$15:$O$31,7,FALSE),0),"")</f>
        <v/>
      </c>
      <c r="U30" s="63" t="str">
        <f>IFERROR(ROUND($L30*VLOOKUP($M30,'Fast info vedlikeholdes sentral'!$B$15:$O$31,8,FALSE),0),"")</f>
        <v/>
      </c>
      <c r="V30" s="63" t="str">
        <f>IFERROR(ROUND($L30*VLOOKUP($M30,'Fast info vedlikeholdes sentral'!$B$15:$O$31,9,FALSE),0),"")</f>
        <v/>
      </c>
      <c r="W30" s="63" t="str">
        <f>IFERROR(ROUND($L30*VLOOKUP($M30,'Fast info vedlikeholdes sentral'!$B$15:$O$31,10,FALSE),0),"")</f>
        <v/>
      </c>
      <c r="X30" s="63" t="str">
        <f>IFERROR(ROUND($L30*VLOOKUP($M30,'Fast info vedlikeholdes sentral'!$B$15:$O$31,11,FALSE),0),"")</f>
        <v/>
      </c>
      <c r="Y30" s="63" t="str">
        <f>IFERROR(ROUND($L30*VLOOKUP($M30,'Fast info vedlikeholdes sentral'!$B$15:$O$31,12,FALSE),0),"")</f>
        <v/>
      </c>
      <c r="Z30" s="63" t="str">
        <f>IFERROR(ROUND($L30*VLOOKUP($M30,'Fast info vedlikeholdes sentral'!$B$15:$O$31,13,FALSE),0),"")</f>
        <v/>
      </c>
      <c r="AA30" s="63" t="str">
        <f>IFERROR(ROUND($L30*VLOOKUP($M30,'Fast info vedlikeholdes sentral'!$B$15:$O$31,14,FALSE),0),"")</f>
        <v/>
      </c>
    </row>
    <row r="31" spans="1:27" ht="15.75" customHeight="1" x14ac:dyDescent="0.25">
      <c r="A31" s="22" t="str">
        <f t="shared" si="3"/>
        <v/>
      </c>
      <c r="B31" s="39" t="str">
        <f>IF(A31="group trans_id",MIN($B$28:B30)-1,"")</f>
        <v/>
      </c>
      <c r="C31" s="22">
        <v>0</v>
      </c>
      <c r="D31" s="27"/>
      <c r="E31" s="27"/>
      <c r="F31" s="27"/>
      <c r="G31" s="27"/>
      <c r="H31" s="27"/>
      <c r="I31" s="27">
        <v>0</v>
      </c>
      <c r="J31" s="27">
        <v>0</v>
      </c>
      <c r="K31" s="27">
        <v>0</v>
      </c>
      <c r="L31" s="62">
        <v>0</v>
      </c>
      <c r="M31" s="65"/>
      <c r="N31" s="62">
        <f t="shared" si="4"/>
        <v>0</v>
      </c>
      <c r="O31" s="63" t="str">
        <f>IFERROR(ROUND($L31*VLOOKUP($M31,'Fast info vedlikeholdes sentral'!$B$15:$O$31,2,FALSE),0),"")</f>
        <v/>
      </c>
      <c r="P31" s="63" t="str">
        <f>IFERROR(ROUND($L31*VLOOKUP($M31,'Fast info vedlikeholdes sentral'!$B$15:$O$31,3,FALSE),0),"")</f>
        <v/>
      </c>
      <c r="Q31" s="63" t="str">
        <f>IFERROR(ROUND($L31*VLOOKUP($M31,'Fast info vedlikeholdes sentral'!$B$15:$O$31,4,FALSE),0),"")</f>
        <v/>
      </c>
      <c r="R31" s="63" t="str">
        <f>IFERROR(ROUND($L31*VLOOKUP($M31,'Fast info vedlikeholdes sentral'!$B$15:$O$31,5,FALSE),0),"")</f>
        <v/>
      </c>
      <c r="S31" s="63" t="str">
        <f>IFERROR(ROUND($L31*VLOOKUP($M31,'Fast info vedlikeholdes sentral'!$B$15:$O$31,6,FALSE),0),"")</f>
        <v/>
      </c>
      <c r="T31" s="63" t="str">
        <f>IFERROR(ROUND($L31*VLOOKUP($M31,'Fast info vedlikeholdes sentral'!$B$15:$O$31,7,FALSE),0),"")</f>
        <v/>
      </c>
      <c r="U31" s="63" t="str">
        <f>IFERROR(ROUND($L31*VLOOKUP($M31,'Fast info vedlikeholdes sentral'!$B$15:$O$31,8,FALSE),0),"")</f>
        <v/>
      </c>
      <c r="V31" s="63" t="str">
        <f>IFERROR(ROUND($L31*VLOOKUP($M31,'Fast info vedlikeholdes sentral'!$B$15:$O$31,9,FALSE),0),"")</f>
        <v/>
      </c>
      <c r="W31" s="63" t="str">
        <f>IFERROR(ROUND($L31*VLOOKUP($M31,'Fast info vedlikeholdes sentral'!$B$15:$O$31,10,FALSE),0),"")</f>
        <v/>
      </c>
      <c r="X31" s="63" t="str">
        <f>IFERROR(ROUND($L31*VLOOKUP($M31,'Fast info vedlikeholdes sentral'!$B$15:$O$31,11,FALSE),0),"")</f>
        <v/>
      </c>
      <c r="Y31" s="63" t="str">
        <f>IFERROR(ROUND($L31*VLOOKUP($M31,'Fast info vedlikeholdes sentral'!$B$15:$O$31,12,FALSE),0),"")</f>
        <v/>
      </c>
      <c r="Z31" s="63" t="str">
        <f>IFERROR(ROUND($L31*VLOOKUP($M31,'Fast info vedlikeholdes sentral'!$B$15:$O$31,13,FALSE),0),"")</f>
        <v/>
      </c>
      <c r="AA31" s="63" t="str">
        <f>IFERROR(ROUND($L31*VLOOKUP($M31,'Fast info vedlikeholdes sentral'!$B$15:$O$31,14,FALSE),0),"")</f>
        <v/>
      </c>
    </row>
    <row r="32" spans="1:27" ht="15.75" customHeight="1" x14ac:dyDescent="0.25">
      <c r="A32" s="22" t="str">
        <f t="shared" si="3"/>
        <v/>
      </c>
      <c r="B32" s="39" t="str">
        <f>IF(A32="group trans_id",MIN($B$28:B31)-1,"")</f>
        <v/>
      </c>
      <c r="C32" s="22">
        <v>0</v>
      </c>
      <c r="D32" s="27"/>
      <c r="E32" s="27"/>
      <c r="F32" s="27"/>
      <c r="G32" s="27"/>
      <c r="H32" s="27"/>
      <c r="I32" s="27">
        <v>0</v>
      </c>
      <c r="J32" s="27">
        <v>0</v>
      </c>
      <c r="K32" s="27">
        <v>0</v>
      </c>
      <c r="L32" s="62">
        <v>0</v>
      </c>
      <c r="M32" s="65"/>
      <c r="N32" s="62">
        <f t="shared" si="4"/>
        <v>0</v>
      </c>
      <c r="O32" s="63" t="str">
        <f>IFERROR(ROUND($L32*VLOOKUP($M32,'Fast info vedlikeholdes sentral'!$B$15:$O$31,2,FALSE),0),"")</f>
        <v/>
      </c>
      <c r="P32" s="63" t="str">
        <f>IFERROR(ROUND($L32*VLOOKUP($M32,'Fast info vedlikeholdes sentral'!$B$15:$O$31,3,FALSE),0),"")</f>
        <v/>
      </c>
      <c r="Q32" s="63" t="str">
        <f>IFERROR(ROUND($L32*VLOOKUP($M32,'Fast info vedlikeholdes sentral'!$B$15:$O$31,4,FALSE),0),"")</f>
        <v/>
      </c>
      <c r="R32" s="63" t="str">
        <f>IFERROR(ROUND($L32*VLOOKUP($M32,'Fast info vedlikeholdes sentral'!$B$15:$O$31,5,FALSE),0),"")</f>
        <v/>
      </c>
      <c r="S32" s="63" t="str">
        <f>IFERROR(ROUND($L32*VLOOKUP($M32,'Fast info vedlikeholdes sentral'!$B$15:$O$31,6,FALSE),0),"")</f>
        <v/>
      </c>
      <c r="T32" s="63" t="str">
        <f>IFERROR(ROUND($L32*VLOOKUP($M32,'Fast info vedlikeholdes sentral'!$B$15:$O$31,7,FALSE),0),"")</f>
        <v/>
      </c>
      <c r="U32" s="63" t="str">
        <f>IFERROR(ROUND($L32*VLOOKUP($M32,'Fast info vedlikeholdes sentral'!$B$15:$O$31,8,FALSE),0),"")</f>
        <v/>
      </c>
      <c r="V32" s="63" t="str">
        <f>IFERROR(ROUND($L32*VLOOKUP($M32,'Fast info vedlikeholdes sentral'!$B$15:$O$31,9,FALSE),0),"")</f>
        <v/>
      </c>
      <c r="W32" s="63" t="str">
        <f>IFERROR(ROUND($L32*VLOOKUP($M32,'Fast info vedlikeholdes sentral'!$B$15:$O$31,10,FALSE),0),"")</f>
        <v/>
      </c>
      <c r="X32" s="63" t="str">
        <f>IFERROR(ROUND($L32*VLOOKUP($M32,'Fast info vedlikeholdes sentral'!$B$15:$O$31,11,FALSE),0),"")</f>
        <v/>
      </c>
      <c r="Y32" s="63" t="str">
        <f>IFERROR(ROUND($L32*VLOOKUP($M32,'Fast info vedlikeholdes sentral'!$B$15:$O$31,12,FALSE),0),"")</f>
        <v/>
      </c>
      <c r="Z32" s="63" t="str">
        <f>IFERROR(ROUND($L32*VLOOKUP($M32,'Fast info vedlikeholdes sentral'!$B$15:$O$31,13,FALSE),0),"")</f>
        <v/>
      </c>
      <c r="AA32" s="63" t="str">
        <f>IFERROR(ROUND($L32*VLOOKUP($M32,'Fast info vedlikeholdes sentral'!$B$15:$O$31,14,FALSE),0),"")</f>
        <v/>
      </c>
    </row>
    <row r="33" spans="1:27" ht="15.75" customHeight="1" x14ac:dyDescent="0.25">
      <c r="A33" s="22" t="str">
        <f t="shared" si="3"/>
        <v/>
      </c>
      <c r="B33" s="39" t="str">
        <f>IF(A33="group trans_id",MIN($B$28:B32)-1,"")</f>
        <v/>
      </c>
      <c r="C33" s="22">
        <v>0</v>
      </c>
      <c r="D33" s="27"/>
      <c r="E33" s="27"/>
      <c r="F33" s="27"/>
      <c r="G33" s="27"/>
      <c r="H33" s="27"/>
      <c r="I33" s="27">
        <v>0</v>
      </c>
      <c r="J33" s="27">
        <v>0</v>
      </c>
      <c r="K33" s="27">
        <v>0</v>
      </c>
      <c r="L33" s="62"/>
      <c r="M33" s="65"/>
      <c r="N33" s="62">
        <f t="shared" si="4"/>
        <v>0</v>
      </c>
      <c r="O33" s="63" t="str">
        <f>IFERROR(ROUND($L33*VLOOKUP($M33,'Fast info vedlikeholdes sentral'!$B$15:$O$31,2,FALSE),0),"")</f>
        <v/>
      </c>
      <c r="P33" s="63" t="str">
        <f>IFERROR(ROUND($L33*VLOOKUP($M33,'Fast info vedlikeholdes sentral'!$B$15:$O$31,3,FALSE),0),"")</f>
        <v/>
      </c>
      <c r="Q33" s="63" t="str">
        <f>IFERROR(ROUND($L33*VLOOKUP($M33,'Fast info vedlikeholdes sentral'!$B$15:$O$31,4,FALSE),0),"")</f>
        <v/>
      </c>
      <c r="R33" s="63" t="str">
        <f>IFERROR(ROUND($L33*VLOOKUP($M33,'Fast info vedlikeholdes sentral'!$B$15:$O$31,5,FALSE),0),"")</f>
        <v/>
      </c>
      <c r="S33" s="63" t="str">
        <f>IFERROR(ROUND($L33*VLOOKUP($M33,'Fast info vedlikeholdes sentral'!$B$15:$O$31,6,FALSE),0),"")</f>
        <v/>
      </c>
      <c r="T33" s="63" t="str">
        <f>IFERROR(ROUND($L33*VLOOKUP($M33,'Fast info vedlikeholdes sentral'!$B$15:$O$31,7,FALSE),0),"")</f>
        <v/>
      </c>
      <c r="U33" s="63" t="str">
        <f>IFERROR(ROUND($L33*VLOOKUP($M33,'Fast info vedlikeholdes sentral'!$B$15:$O$31,8,FALSE),0),"")</f>
        <v/>
      </c>
      <c r="V33" s="63" t="str">
        <f>IFERROR(ROUND($L33*VLOOKUP($M33,'Fast info vedlikeholdes sentral'!$B$15:$O$31,9,FALSE),0),"")</f>
        <v/>
      </c>
      <c r="W33" s="63" t="str">
        <f>IFERROR(ROUND($L33*VLOOKUP($M33,'Fast info vedlikeholdes sentral'!$B$15:$O$31,10,FALSE),0),"")</f>
        <v/>
      </c>
      <c r="X33" s="63" t="str">
        <f>IFERROR(ROUND($L33*VLOOKUP($M33,'Fast info vedlikeholdes sentral'!$B$15:$O$31,11,FALSE),0),"")</f>
        <v/>
      </c>
      <c r="Y33" s="63" t="str">
        <f>IFERROR(ROUND($L33*VLOOKUP($M33,'Fast info vedlikeholdes sentral'!$B$15:$O$31,12,FALSE),0),"")</f>
        <v/>
      </c>
      <c r="Z33" s="63" t="str">
        <f>IFERROR(ROUND($L33*VLOOKUP($M33,'Fast info vedlikeholdes sentral'!$B$15:$O$31,13,FALSE),0),"")</f>
        <v/>
      </c>
      <c r="AA33" s="63" t="str">
        <f>IFERROR(ROUND($L33*VLOOKUP($M33,'Fast info vedlikeholdes sentral'!$B$15:$O$31,14,FALSE),0),"")</f>
        <v/>
      </c>
    </row>
    <row r="34" spans="1:27" ht="15.75" customHeight="1" x14ac:dyDescent="0.25">
      <c r="A34" s="22" t="str">
        <f t="shared" si="3"/>
        <v/>
      </c>
      <c r="B34" s="39" t="str">
        <f>IF(A34="group trans_id",MIN($B$28:B33)-1,"")</f>
        <v/>
      </c>
      <c r="C34" s="22">
        <v>0</v>
      </c>
      <c r="D34" s="27"/>
      <c r="E34" s="27"/>
      <c r="F34" s="27"/>
      <c r="G34" s="27"/>
      <c r="H34" s="27"/>
      <c r="I34" s="27">
        <v>0</v>
      </c>
      <c r="J34" s="27">
        <v>0</v>
      </c>
      <c r="K34" s="27">
        <v>0</v>
      </c>
      <c r="L34" s="62">
        <v>0</v>
      </c>
      <c r="M34" s="65"/>
      <c r="N34" s="62">
        <f t="shared" si="4"/>
        <v>0</v>
      </c>
      <c r="O34" s="63" t="str">
        <f>IFERROR(ROUND($L34*VLOOKUP($M34,'Fast info vedlikeholdes sentral'!$B$15:$O$31,2,FALSE),0),"")</f>
        <v/>
      </c>
      <c r="P34" s="63" t="str">
        <f>IFERROR(ROUND($L34*VLOOKUP($M34,'Fast info vedlikeholdes sentral'!$B$15:$O$31,3,FALSE),0),"")</f>
        <v/>
      </c>
      <c r="Q34" s="63" t="str">
        <f>IFERROR(ROUND($L34*VLOOKUP($M34,'Fast info vedlikeholdes sentral'!$B$15:$O$31,4,FALSE),0),"")</f>
        <v/>
      </c>
      <c r="R34" s="63" t="str">
        <f>IFERROR(ROUND($L34*VLOOKUP($M34,'Fast info vedlikeholdes sentral'!$B$15:$O$31,5,FALSE),0),"")</f>
        <v/>
      </c>
      <c r="S34" s="63" t="str">
        <f>IFERROR(ROUND($L34*VLOOKUP($M34,'Fast info vedlikeholdes sentral'!$B$15:$O$31,6,FALSE),0),"")</f>
        <v/>
      </c>
      <c r="T34" s="63" t="str">
        <f>IFERROR(ROUND($L34*VLOOKUP($M34,'Fast info vedlikeholdes sentral'!$B$15:$O$31,7,FALSE),0),"")</f>
        <v/>
      </c>
      <c r="U34" s="63" t="str">
        <f>IFERROR(ROUND($L34*VLOOKUP($M34,'Fast info vedlikeholdes sentral'!$B$15:$O$31,8,FALSE),0),"")</f>
        <v/>
      </c>
      <c r="V34" s="63" t="str">
        <f>IFERROR(ROUND($L34*VLOOKUP($M34,'Fast info vedlikeholdes sentral'!$B$15:$O$31,9,FALSE),0),"")</f>
        <v/>
      </c>
      <c r="W34" s="63" t="str">
        <f>IFERROR(ROUND($L34*VLOOKUP($M34,'Fast info vedlikeholdes sentral'!$B$15:$O$31,10,FALSE),0),"")</f>
        <v/>
      </c>
      <c r="X34" s="63" t="str">
        <f>IFERROR(ROUND($L34*VLOOKUP($M34,'Fast info vedlikeholdes sentral'!$B$15:$O$31,11,FALSE),0),"")</f>
        <v/>
      </c>
      <c r="Y34" s="63" t="str">
        <f>IFERROR(ROUND($L34*VLOOKUP($M34,'Fast info vedlikeholdes sentral'!$B$15:$O$31,12,FALSE),0),"")</f>
        <v/>
      </c>
      <c r="Z34" s="63" t="str">
        <f>IFERROR(ROUND($L34*VLOOKUP($M34,'Fast info vedlikeholdes sentral'!$B$15:$O$31,13,FALSE),0),"")</f>
        <v/>
      </c>
      <c r="AA34" s="63" t="str">
        <f>IFERROR(ROUND($L34*VLOOKUP($M34,'Fast info vedlikeholdes sentral'!$B$15:$O$31,14,FALSE),0),"")</f>
        <v/>
      </c>
    </row>
    <row r="35" spans="1:27" ht="15.75" customHeight="1" x14ac:dyDescent="0.25">
      <c r="A35" s="22" t="str">
        <f t="shared" si="3"/>
        <v/>
      </c>
      <c r="B35" s="39" t="str">
        <f>IF(A35="group trans_id",MIN($B$28:B34)-1,"")</f>
        <v/>
      </c>
      <c r="C35" s="22">
        <v>0</v>
      </c>
      <c r="D35" s="27"/>
      <c r="E35" s="27"/>
      <c r="F35" s="27"/>
      <c r="G35" s="27"/>
      <c r="H35" s="27"/>
      <c r="I35" s="27">
        <v>0</v>
      </c>
      <c r="J35" s="27">
        <v>0</v>
      </c>
      <c r="K35" s="27">
        <v>0</v>
      </c>
      <c r="L35" s="62">
        <v>0</v>
      </c>
      <c r="M35" s="65"/>
      <c r="N35" s="62">
        <f t="shared" si="4"/>
        <v>0</v>
      </c>
      <c r="O35" s="63" t="str">
        <f>IFERROR(ROUND($L35*VLOOKUP($M35,'Fast info vedlikeholdes sentral'!$B$15:$O$31,2,FALSE),0),"")</f>
        <v/>
      </c>
      <c r="P35" s="63" t="str">
        <f>IFERROR(ROUND($L35*VLOOKUP($M35,'Fast info vedlikeholdes sentral'!$B$15:$O$31,3,FALSE),0),"")</f>
        <v/>
      </c>
      <c r="Q35" s="63" t="str">
        <f>IFERROR(ROUND($L35*VLOOKUP($M35,'Fast info vedlikeholdes sentral'!$B$15:$O$31,4,FALSE),0),"")</f>
        <v/>
      </c>
      <c r="R35" s="63" t="str">
        <f>IFERROR(ROUND($L35*VLOOKUP($M35,'Fast info vedlikeholdes sentral'!$B$15:$O$31,5,FALSE),0),"")</f>
        <v/>
      </c>
      <c r="S35" s="63" t="str">
        <f>IFERROR(ROUND($L35*VLOOKUP($M35,'Fast info vedlikeholdes sentral'!$B$15:$O$31,6,FALSE),0),"")</f>
        <v/>
      </c>
      <c r="T35" s="63" t="str">
        <f>IFERROR(ROUND($L35*VLOOKUP($M35,'Fast info vedlikeholdes sentral'!$B$15:$O$31,7,FALSE),0),"")</f>
        <v/>
      </c>
      <c r="U35" s="63" t="str">
        <f>IFERROR(ROUND($L35*VLOOKUP($M35,'Fast info vedlikeholdes sentral'!$B$15:$O$31,8,FALSE),0),"")</f>
        <v/>
      </c>
      <c r="V35" s="63" t="str">
        <f>IFERROR(ROUND($L35*VLOOKUP($M35,'Fast info vedlikeholdes sentral'!$B$15:$O$31,9,FALSE),0),"")</f>
        <v/>
      </c>
      <c r="W35" s="63" t="str">
        <f>IFERROR(ROUND($L35*VLOOKUP($M35,'Fast info vedlikeholdes sentral'!$B$15:$O$31,10,FALSE),0),"")</f>
        <v/>
      </c>
      <c r="X35" s="63" t="str">
        <f>IFERROR(ROUND($L35*VLOOKUP($M35,'Fast info vedlikeholdes sentral'!$B$15:$O$31,11,FALSE),0),"")</f>
        <v/>
      </c>
      <c r="Y35" s="63" t="str">
        <f>IFERROR(ROUND($L35*VLOOKUP($M35,'Fast info vedlikeholdes sentral'!$B$15:$O$31,12,FALSE),0),"")</f>
        <v/>
      </c>
      <c r="Z35" s="63" t="str">
        <f>IFERROR(ROUND($L35*VLOOKUP($M35,'Fast info vedlikeholdes sentral'!$B$15:$O$31,13,FALSE),0),"")</f>
        <v/>
      </c>
      <c r="AA35" s="63" t="str">
        <f>IFERROR(ROUND($L35*VLOOKUP($M35,'Fast info vedlikeholdes sentral'!$B$15:$O$31,14,FALSE),0),"")</f>
        <v/>
      </c>
    </row>
    <row r="36" spans="1:27" ht="15.75" customHeight="1" x14ac:dyDescent="0.25">
      <c r="A36" s="22" t="str">
        <f t="shared" si="3"/>
        <v/>
      </c>
      <c r="B36" s="39" t="str">
        <f>IF(A36="group trans_id",MIN($B$28:B35)-1,"")</f>
        <v/>
      </c>
      <c r="C36" s="22">
        <v>0</v>
      </c>
      <c r="D36" s="27"/>
      <c r="E36" s="27"/>
      <c r="F36" s="27"/>
      <c r="G36" s="27"/>
      <c r="H36" s="27"/>
      <c r="I36" s="27">
        <v>0</v>
      </c>
      <c r="J36" s="27">
        <v>0</v>
      </c>
      <c r="K36" s="27">
        <v>0</v>
      </c>
      <c r="L36" s="62">
        <v>0</v>
      </c>
      <c r="M36" s="65"/>
      <c r="N36" s="62">
        <f t="shared" si="4"/>
        <v>0</v>
      </c>
      <c r="O36" s="63" t="str">
        <f>IFERROR(ROUND($L36*VLOOKUP($M36,'Fast info vedlikeholdes sentral'!$B$15:$O$31,2,FALSE),0),"")</f>
        <v/>
      </c>
      <c r="P36" s="63" t="str">
        <f>IFERROR(ROUND($L36*VLOOKUP($M36,'Fast info vedlikeholdes sentral'!$B$15:$O$31,3,FALSE),0),"")</f>
        <v/>
      </c>
      <c r="Q36" s="63" t="str">
        <f>IFERROR(ROUND($L36*VLOOKUP($M36,'Fast info vedlikeholdes sentral'!$B$15:$O$31,4,FALSE),0),"")</f>
        <v/>
      </c>
      <c r="R36" s="63" t="str">
        <f>IFERROR(ROUND($L36*VLOOKUP($M36,'Fast info vedlikeholdes sentral'!$B$15:$O$31,5,FALSE),0),"")</f>
        <v/>
      </c>
      <c r="S36" s="63" t="str">
        <f>IFERROR(ROUND($L36*VLOOKUP($M36,'Fast info vedlikeholdes sentral'!$B$15:$O$31,6,FALSE),0),"")</f>
        <v/>
      </c>
      <c r="T36" s="63" t="str">
        <f>IFERROR(ROUND($L36*VLOOKUP($M36,'Fast info vedlikeholdes sentral'!$B$15:$O$31,7,FALSE),0),"")</f>
        <v/>
      </c>
      <c r="U36" s="63" t="str">
        <f>IFERROR(ROUND($L36*VLOOKUP($M36,'Fast info vedlikeholdes sentral'!$B$15:$O$31,8,FALSE),0),"")</f>
        <v/>
      </c>
      <c r="V36" s="63" t="str">
        <f>IFERROR(ROUND($L36*VLOOKUP($M36,'Fast info vedlikeholdes sentral'!$B$15:$O$31,9,FALSE),0),"")</f>
        <v/>
      </c>
      <c r="W36" s="63" t="str">
        <f>IFERROR(ROUND($L36*VLOOKUP($M36,'Fast info vedlikeholdes sentral'!$B$15:$O$31,10,FALSE),0),"")</f>
        <v/>
      </c>
      <c r="X36" s="63" t="str">
        <f>IFERROR(ROUND($L36*VLOOKUP($M36,'Fast info vedlikeholdes sentral'!$B$15:$O$31,11,FALSE),0),"")</f>
        <v/>
      </c>
      <c r="Y36" s="63" t="str">
        <f>IFERROR(ROUND($L36*VLOOKUP($M36,'Fast info vedlikeholdes sentral'!$B$15:$O$31,12,FALSE),0),"")</f>
        <v/>
      </c>
      <c r="Z36" s="63" t="str">
        <f>IFERROR(ROUND($L36*VLOOKUP($M36,'Fast info vedlikeholdes sentral'!$B$15:$O$31,13,FALSE),0),"")</f>
        <v/>
      </c>
      <c r="AA36" s="63" t="str">
        <f>IFERROR(ROUND($L36*VLOOKUP($M36,'Fast info vedlikeholdes sentral'!$B$15:$O$31,14,FALSE),0),"")</f>
        <v/>
      </c>
    </row>
    <row r="37" spans="1:27" ht="15.75" customHeight="1" x14ac:dyDescent="0.25">
      <c r="A37" s="22" t="str">
        <f t="shared" si="3"/>
        <v/>
      </c>
      <c r="B37" s="39" t="str">
        <f>IF(A37="group trans_id",MIN($B$28:B36)-1,"")</f>
        <v/>
      </c>
      <c r="C37" s="22">
        <v>0</v>
      </c>
      <c r="D37" s="27"/>
      <c r="E37" s="27"/>
      <c r="F37" s="27"/>
      <c r="G37" s="27"/>
      <c r="H37" s="27"/>
      <c r="I37" s="27">
        <v>0</v>
      </c>
      <c r="J37" s="27">
        <v>0</v>
      </c>
      <c r="K37" s="27">
        <v>0</v>
      </c>
      <c r="L37" s="62">
        <v>0</v>
      </c>
      <c r="M37" s="65"/>
      <c r="N37" s="62">
        <f t="shared" si="4"/>
        <v>0</v>
      </c>
      <c r="O37" s="63" t="str">
        <f>IFERROR(ROUND($L37*VLOOKUP($M37,'Fast info vedlikeholdes sentral'!$B$15:$O$31,2,FALSE),0),"")</f>
        <v/>
      </c>
      <c r="P37" s="63" t="str">
        <f>IFERROR(ROUND($L37*VLOOKUP($M37,'Fast info vedlikeholdes sentral'!$B$15:$O$31,3,FALSE),0),"")</f>
        <v/>
      </c>
      <c r="Q37" s="63" t="str">
        <f>IFERROR(ROUND($L37*VLOOKUP($M37,'Fast info vedlikeholdes sentral'!$B$15:$O$31,4,FALSE),0),"")</f>
        <v/>
      </c>
      <c r="R37" s="63" t="str">
        <f>IFERROR(ROUND($L37*VLOOKUP($M37,'Fast info vedlikeholdes sentral'!$B$15:$O$31,5,FALSE),0),"")</f>
        <v/>
      </c>
      <c r="S37" s="63" t="str">
        <f>IFERROR(ROUND($L37*VLOOKUP($M37,'Fast info vedlikeholdes sentral'!$B$15:$O$31,6,FALSE),0),"")</f>
        <v/>
      </c>
      <c r="T37" s="63" t="str">
        <f>IFERROR(ROUND($L37*VLOOKUP($M37,'Fast info vedlikeholdes sentral'!$B$15:$O$31,7,FALSE),0),"")</f>
        <v/>
      </c>
      <c r="U37" s="63" t="str">
        <f>IFERROR(ROUND($L37*VLOOKUP($M37,'Fast info vedlikeholdes sentral'!$B$15:$O$31,8,FALSE),0),"")</f>
        <v/>
      </c>
      <c r="V37" s="63" t="str">
        <f>IFERROR(ROUND($L37*VLOOKUP($M37,'Fast info vedlikeholdes sentral'!$B$15:$O$31,9,FALSE),0),"")</f>
        <v/>
      </c>
      <c r="W37" s="63" t="str">
        <f>IFERROR(ROUND($L37*VLOOKUP($M37,'Fast info vedlikeholdes sentral'!$B$15:$O$31,10,FALSE),0),"")</f>
        <v/>
      </c>
      <c r="X37" s="63" t="str">
        <f>IFERROR(ROUND($L37*VLOOKUP($M37,'Fast info vedlikeholdes sentral'!$B$15:$O$31,11,FALSE),0),"")</f>
        <v/>
      </c>
      <c r="Y37" s="63" t="str">
        <f>IFERROR(ROUND($L37*VLOOKUP($M37,'Fast info vedlikeholdes sentral'!$B$15:$O$31,12,FALSE),0),"")</f>
        <v/>
      </c>
      <c r="Z37" s="63" t="str">
        <f>IFERROR(ROUND($L37*VLOOKUP($M37,'Fast info vedlikeholdes sentral'!$B$15:$O$31,13,FALSE),0),"")</f>
        <v/>
      </c>
      <c r="AA37" s="63" t="str">
        <f>IFERROR(ROUND($L37*VLOOKUP($M37,'Fast info vedlikeholdes sentral'!$B$15:$O$31,14,FALSE),0),"")</f>
        <v/>
      </c>
    </row>
    <row r="38" spans="1:27" ht="15.75" customHeight="1" x14ac:dyDescent="0.25">
      <c r="A38" s="22" t="str">
        <f t="shared" si="3"/>
        <v/>
      </c>
      <c r="B38" s="39" t="str">
        <f>IF(A38="group trans_id",MIN($B$28:B37)-1,"")</f>
        <v/>
      </c>
      <c r="C38" s="22">
        <v>0</v>
      </c>
      <c r="D38" s="27"/>
      <c r="E38" s="27"/>
      <c r="F38" s="27"/>
      <c r="G38" s="27"/>
      <c r="H38" s="27"/>
      <c r="I38" s="27">
        <v>0</v>
      </c>
      <c r="J38" s="27">
        <v>0</v>
      </c>
      <c r="K38" s="27">
        <v>0</v>
      </c>
      <c r="L38" s="62">
        <v>0</v>
      </c>
      <c r="M38" s="65"/>
      <c r="N38" s="62">
        <f t="shared" si="4"/>
        <v>0</v>
      </c>
      <c r="O38" s="63" t="str">
        <f>IFERROR(ROUND($L38*VLOOKUP($M38,'Fast info vedlikeholdes sentral'!$B$15:$O$31,2,FALSE),0),"")</f>
        <v/>
      </c>
      <c r="P38" s="63" t="str">
        <f>IFERROR(ROUND($L38*VLOOKUP($M38,'Fast info vedlikeholdes sentral'!$B$15:$O$31,3,FALSE),0),"")</f>
        <v/>
      </c>
      <c r="Q38" s="63" t="str">
        <f>IFERROR(ROUND($L38*VLOOKUP($M38,'Fast info vedlikeholdes sentral'!$B$15:$O$31,4,FALSE),0),"")</f>
        <v/>
      </c>
      <c r="R38" s="63" t="str">
        <f>IFERROR(ROUND($L38*VLOOKUP($M38,'Fast info vedlikeholdes sentral'!$B$15:$O$31,5,FALSE),0),"")</f>
        <v/>
      </c>
      <c r="S38" s="63" t="str">
        <f>IFERROR(ROUND($L38*VLOOKUP($M38,'Fast info vedlikeholdes sentral'!$B$15:$O$31,6,FALSE),0),"")</f>
        <v/>
      </c>
      <c r="T38" s="63" t="str">
        <f>IFERROR(ROUND($L38*VLOOKUP($M38,'Fast info vedlikeholdes sentral'!$B$15:$O$31,7,FALSE),0),"")</f>
        <v/>
      </c>
      <c r="U38" s="63" t="str">
        <f>IFERROR(ROUND($L38*VLOOKUP($M38,'Fast info vedlikeholdes sentral'!$B$15:$O$31,8,FALSE),0),"")</f>
        <v/>
      </c>
      <c r="V38" s="63" t="str">
        <f>IFERROR(ROUND($L38*VLOOKUP($M38,'Fast info vedlikeholdes sentral'!$B$15:$O$31,9,FALSE),0),"")</f>
        <v/>
      </c>
      <c r="W38" s="63" t="str">
        <f>IFERROR(ROUND($L38*VLOOKUP($M38,'Fast info vedlikeholdes sentral'!$B$15:$O$31,10,FALSE),0),"")</f>
        <v/>
      </c>
      <c r="X38" s="63" t="str">
        <f>IFERROR(ROUND($L38*VLOOKUP($M38,'Fast info vedlikeholdes sentral'!$B$15:$O$31,11,FALSE),0),"")</f>
        <v/>
      </c>
      <c r="Y38" s="63" t="str">
        <f>IFERROR(ROUND($L38*VLOOKUP($M38,'Fast info vedlikeholdes sentral'!$B$15:$O$31,12,FALSE),0),"")</f>
        <v/>
      </c>
      <c r="Z38" s="63" t="str">
        <f>IFERROR(ROUND($L38*VLOOKUP($M38,'Fast info vedlikeholdes sentral'!$B$15:$O$31,13,FALSE),0),"")</f>
        <v/>
      </c>
      <c r="AA38" s="63" t="str">
        <f>IFERROR(ROUND($L38*VLOOKUP($M38,'Fast info vedlikeholdes sentral'!$B$15:$O$31,14,FALSE),0),"")</f>
        <v/>
      </c>
    </row>
    <row r="39" spans="1:27" ht="15.75" customHeight="1" x14ac:dyDescent="0.25">
      <c r="A39" s="22" t="str">
        <f t="shared" si="3"/>
        <v/>
      </c>
      <c r="B39" s="39" t="str">
        <f>IF(A39="group trans_id",MIN($B$28:B38)-1,"")</f>
        <v/>
      </c>
      <c r="C39" s="22">
        <v>0</v>
      </c>
      <c r="D39" s="27"/>
      <c r="E39" s="27"/>
      <c r="F39" s="27"/>
      <c r="G39" s="27"/>
      <c r="H39" s="27"/>
      <c r="I39" s="27">
        <v>0</v>
      </c>
      <c r="J39" s="27">
        <v>0</v>
      </c>
      <c r="K39" s="27">
        <v>0</v>
      </c>
      <c r="L39" s="62">
        <v>0</v>
      </c>
      <c r="M39" s="65"/>
      <c r="N39" s="62">
        <f t="shared" si="4"/>
        <v>0</v>
      </c>
      <c r="O39" s="63" t="str">
        <f>IFERROR(ROUND($L39*VLOOKUP($M39,'Fast info vedlikeholdes sentral'!$B$15:$O$31,2,FALSE),0),"")</f>
        <v/>
      </c>
      <c r="P39" s="63" t="str">
        <f>IFERROR(ROUND($L39*VLOOKUP($M39,'Fast info vedlikeholdes sentral'!$B$15:$O$31,3,FALSE),0),"")</f>
        <v/>
      </c>
      <c r="Q39" s="63" t="str">
        <f>IFERROR(ROUND($L39*VLOOKUP($M39,'Fast info vedlikeholdes sentral'!$B$15:$O$31,4,FALSE),0),"")</f>
        <v/>
      </c>
      <c r="R39" s="63" t="str">
        <f>IFERROR(ROUND($L39*VLOOKUP($M39,'Fast info vedlikeholdes sentral'!$B$15:$O$31,5,FALSE),0),"")</f>
        <v/>
      </c>
      <c r="S39" s="63" t="str">
        <f>IFERROR(ROUND($L39*VLOOKUP($M39,'Fast info vedlikeholdes sentral'!$B$15:$O$31,6,FALSE),0),"")</f>
        <v/>
      </c>
      <c r="T39" s="63" t="str">
        <f>IFERROR(ROUND($L39*VLOOKUP($M39,'Fast info vedlikeholdes sentral'!$B$15:$O$31,7,FALSE),0),"")</f>
        <v/>
      </c>
      <c r="U39" s="63" t="str">
        <f>IFERROR(ROUND($L39*VLOOKUP($M39,'Fast info vedlikeholdes sentral'!$B$15:$O$31,8,FALSE),0),"")</f>
        <v/>
      </c>
      <c r="V39" s="63" t="str">
        <f>IFERROR(ROUND($L39*VLOOKUP($M39,'Fast info vedlikeholdes sentral'!$B$15:$O$31,9,FALSE),0),"")</f>
        <v/>
      </c>
      <c r="W39" s="63" t="str">
        <f>IFERROR(ROUND($L39*VLOOKUP($M39,'Fast info vedlikeholdes sentral'!$B$15:$O$31,10,FALSE),0),"")</f>
        <v/>
      </c>
      <c r="X39" s="63" t="str">
        <f>IFERROR(ROUND($L39*VLOOKUP($M39,'Fast info vedlikeholdes sentral'!$B$15:$O$31,11,FALSE),0),"")</f>
        <v/>
      </c>
      <c r="Y39" s="63" t="str">
        <f>IFERROR(ROUND($L39*VLOOKUP($M39,'Fast info vedlikeholdes sentral'!$B$15:$O$31,12,FALSE),0),"")</f>
        <v/>
      </c>
      <c r="Z39" s="63" t="str">
        <f>IFERROR(ROUND($L39*VLOOKUP($M39,'Fast info vedlikeholdes sentral'!$B$15:$O$31,13,FALSE),0),"")</f>
        <v/>
      </c>
      <c r="AA39" s="63" t="str">
        <f>IFERROR(ROUND($L39*VLOOKUP($M39,'Fast info vedlikeholdes sentral'!$B$15:$O$31,14,FALSE),0),"")</f>
        <v/>
      </c>
    </row>
    <row r="40" spans="1:27" ht="15.75" customHeight="1" x14ac:dyDescent="0.25">
      <c r="A40" s="22" t="str">
        <f t="shared" si="3"/>
        <v/>
      </c>
      <c r="B40" s="39" t="str">
        <f>IF(A40="group trans_id",MIN($B$28:B39)-1,"")</f>
        <v/>
      </c>
      <c r="C40" s="22">
        <v>0</v>
      </c>
      <c r="D40" s="27"/>
      <c r="E40" s="27"/>
      <c r="F40" s="27"/>
      <c r="G40" s="27"/>
      <c r="H40" s="27"/>
      <c r="I40" s="27">
        <v>0</v>
      </c>
      <c r="J40" s="27">
        <v>0</v>
      </c>
      <c r="K40" s="27">
        <v>0</v>
      </c>
      <c r="L40" s="62">
        <v>0</v>
      </c>
      <c r="M40" s="65"/>
      <c r="N40" s="62">
        <f t="shared" si="4"/>
        <v>0</v>
      </c>
      <c r="O40" s="63" t="str">
        <f>IFERROR(ROUND($L40*VLOOKUP($M40,'Fast info vedlikeholdes sentral'!$B$15:$O$31,2,FALSE),0),"")</f>
        <v/>
      </c>
      <c r="P40" s="63" t="str">
        <f>IFERROR(ROUND($L40*VLOOKUP($M40,'Fast info vedlikeholdes sentral'!$B$15:$O$31,3,FALSE),0),"")</f>
        <v/>
      </c>
      <c r="Q40" s="63" t="str">
        <f>IFERROR(ROUND($L40*VLOOKUP($M40,'Fast info vedlikeholdes sentral'!$B$15:$O$31,4,FALSE),0),"")</f>
        <v/>
      </c>
      <c r="R40" s="63" t="str">
        <f>IFERROR(ROUND($L40*VLOOKUP($M40,'Fast info vedlikeholdes sentral'!$B$15:$O$31,5,FALSE),0),"")</f>
        <v/>
      </c>
      <c r="S40" s="63" t="str">
        <f>IFERROR(ROUND($L40*VLOOKUP($M40,'Fast info vedlikeholdes sentral'!$B$15:$O$31,6,FALSE),0),"")</f>
        <v/>
      </c>
      <c r="T40" s="63" t="str">
        <f>IFERROR(ROUND($L40*VLOOKUP($M40,'Fast info vedlikeholdes sentral'!$B$15:$O$31,7,FALSE),0),"")</f>
        <v/>
      </c>
      <c r="U40" s="63" t="str">
        <f>IFERROR(ROUND($L40*VLOOKUP($M40,'Fast info vedlikeholdes sentral'!$B$15:$O$31,8,FALSE),0),"")</f>
        <v/>
      </c>
      <c r="V40" s="63" t="str">
        <f>IFERROR(ROUND($L40*VLOOKUP($M40,'Fast info vedlikeholdes sentral'!$B$15:$O$31,9,FALSE),0),"")</f>
        <v/>
      </c>
      <c r="W40" s="63" t="str">
        <f>IFERROR(ROUND($L40*VLOOKUP($M40,'Fast info vedlikeholdes sentral'!$B$15:$O$31,10,FALSE),0),"")</f>
        <v/>
      </c>
      <c r="X40" s="63" t="str">
        <f>IFERROR(ROUND($L40*VLOOKUP($M40,'Fast info vedlikeholdes sentral'!$B$15:$O$31,11,FALSE),0),"")</f>
        <v/>
      </c>
      <c r="Y40" s="63" t="str">
        <f>IFERROR(ROUND($L40*VLOOKUP($M40,'Fast info vedlikeholdes sentral'!$B$15:$O$31,12,FALSE),0),"")</f>
        <v/>
      </c>
      <c r="Z40" s="63" t="str">
        <f>IFERROR(ROUND($L40*VLOOKUP($M40,'Fast info vedlikeholdes sentral'!$B$15:$O$31,13,FALSE),0),"")</f>
        <v/>
      </c>
      <c r="AA40" s="63" t="str">
        <f>IFERROR(ROUND($L40*VLOOKUP($M40,'Fast info vedlikeholdes sentral'!$B$15:$O$31,14,FALSE),0),"")</f>
        <v/>
      </c>
    </row>
    <row r="41" spans="1:27" ht="15.75" customHeight="1" x14ac:dyDescent="0.25">
      <c r="A41" s="22" t="str">
        <f t="shared" si="3"/>
        <v/>
      </c>
      <c r="B41" s="39" t="str">
        <f>IF(A41="group trans_id",MIN($B$28:B40)-1,"")</f>
        <v/>
      </c>
      <c r="C41" s="22">
        <v>0</v>
      </c>
      <c r="D41" s="27"/>
      <c r="E41" s="27"/>
      <c r="F41" s="27"/>
      <c r="G41" s="27"/>
      <c r="H41" s="27"/>
      <c r="I41" s="27">
        <v>0</v>
      </c>
      <c r="J41" s="27">
        <v>0</v>
      </c>
      <c r="K41" s="27">
        <v>0</v>
      </c>
      <c r="L41" s="62">
        <v>0</v>
      </c>
      <c r="M41" s="65"/>
      <c r="N41" s="62">
        <f t="shared" si="4"/>
        <v>0</v>
      </c>
      <c r="O41" s="63" t="str">
        <f>IFERROR(ROUND($L41*VLOOKUP($M41,'Fast info vedlikeholdes sentral'!$B$15:$O$31,2,FALSE),0),"")</f>
        <v/>
      </c>
      <c r="P41" s="63" t="str">
        <f>IFERROR(ROUND($L41*VLOOKUP($M41,'Fast info vedlikeholdes sentral'!$B$15:$O$31,3,FALSE),0),"")</f>
        <v/>
      </c>
      <c r="Q41" s="63" t="str">
        <f>IFERROR(ROUND($L41*VLOOKUP($M41,'Fast info vedlikeholdes sentral'!$B$15:$O$31,4,FALSE),0),"")</f>
        <v/>
      </c>
      <c r="R41" s="63" t="str">
        <f>IFERROR(ROUND($L41*VLOOKUP($M41,'Fast info vedlikeholdes sentral'!$B$15:$O$31,5,FALSE),0),"")</f>
        <v/>
      </c>
      <c r="S41" s="63" t="str">
        <f>IFERROR(ROUND($L41*VLOOKUP($M41,'Fast info vedlikeholdes sentral'!$B$15:$O$31,6,FALSE),0),"")</f>
        <v/>
      </c>
      <c r="T41" s="63" t="str">
        <f>IFERROR(ROUND($L41*VLOOKUP($M41,'Fast info vedlikeholdes sentral'!$B$15:$O$31,7,FALSE),0),"")</f>
        <v/>
      </c>
      <c r="U41" s="63" t="str">
        <f>IFERROR(ROUND($L41*VLOOKUP($M41,'Fast info vedlikeholdes sentral'!$B$15:$O$31,8,FALSE),0),"")</f>
        <v/>
      </c>
      <c r="V41" s="63" t="str">
        <f>IFERROR(ROUND($L41*VLOOKUP($M41,'Fast info vedlikeholdes sentral'!$B$15:$O$31,9,FALSE),0),"")</f>
        <v/>
      </c>
      <c r="W41" s="63" t="str">
        <f>IFERROR(ROUND($L41*VLOOKUP($M41,'Fast info vedlikeholdes sentral'!$B$15:$O$31,10,FALSE),0),"")</f>
        <v/>
      </c>
      <c r="X41" s="63" t="str">
        <f>IFERROR(ROUND($L41*VLOOKUP($M41,'Fast info vedlikeholdes sentral'!$B$15:$O$31,11,FALSE),0),"")</f>
        <v/>
      </c>
      <c r="Y41" s="63" t="str">
        <f>IFERROR(ROUND($L41*VLOOKUP($M41,'Fast info vedlikeholdes sentral'!$B$15:$O$31,12,FALSE),0),"")</f>
        <v/>
      </c>
      <c r="Z41" s="63" t="str">
        <f>IFERROR(ROUND($L41*VLOOKUP($M41,'Fast info vedlikeholdes sentral'!$B$15:$O$31,13,FALSE),0),"")</f>
        <v/>
      </c>
      <c r="AA41" s="63" t="str">
        <f>IFERROR(ROUND($L41*VLOOKUP($M41,'Fast info vedlikeholdes sentral'!$B$15:$O$31,14,FALSE),0),"")</f>
        <v/>
      </c>
    </row>
    <row r="42" spans="1:27" ht="15.75" customHeight="1" x14ac:dyDescent="0.25">
      <c r="A42" s="22" t="str">
        <f t="shared" si="3"/>
        <v/>
      </c>
      <c r="B42" s="39" t="str">
        <f>IF(A42="group trans_id",MIN($B$28:B41)-1,"")</f>
        <v/>
      </c>
      <c r="C42" s="22">
        <v>0</v>
      </c>
      <c r="D42" s="27"/>
      <c r="E42" s="27"/>
      <c r="F42" s="27"/>
      <c r="G42" s="27"/>
      <c r="H42" s="27"/>
      <c r="I42" s="27">
        <v>0</v>
      </c>
      <c r="J42" s="27">
        <v>0</v>
      </c>
      <c r="K42" s="27">
        <v>0</v>
      </c>
      <c r="L42" s="62">
        <v>0</v>
      </c>
      <c r="M42" s="65"/>
      <c r="N42" s="62">
        <f t="shared" si="4"/>
        <v>0</v>
      </c>
      <c r="O42" s="63" t="str">
        <f>IFERROR(ROUND($L42*VLOOKUP($M42,'Fast info vedlikeholdes sentral'!$B$15:$O$31,2,FALSE),0),"")</f>
        <v/>
      </c>
      <c r="P42" s="63" t="str">
        <f>IFERROR(ROUND($L42*VLOOKUP($M42,'Fast info vedlikeholdes sentral'!$B$15:$O$31,3,FALSE),0),"")</f>
        <v/>
      </c>
      <c r="Q42" s="63" t="str">
        <f>IFERROR(ROUND($L42*VLOOKUP($M42,'Fast info vedlikeholdes sentral'!$B$15:$O$31,4,FALSE),0),"")</f>
        <v/>
      </c>
      <c r="R42" s="63" t="str">
        <f>IFERROR(ROUND($L42*VLOOKUP($M42,'Fast info vedlikeholdes sentral'!$B$15:$O$31,5,FALSE),0),"")</f>
        <v/>
      </c>
      <c r="S42" s="63" t="str">
        <f>IFERROR(ROUND($L42*VLOOKUP($M42,'Fast info vedlikeholdes sentral'!$B$15:$O$31,6,FALSE),0),"")</f>
        <v/>
      </c>
      <c r="T42" s="63" t="str">
        <f>IFERROR(ROUND($L42*VLOOKUP($M42,'Fast info vedlikeholdes sentral'!$B$15:$O$31,7,FALSE),0),"")</f>
        <v/>
      </c>
      <c r="U42" s="63" t="str">
        <f>IFERROR(ROUND($L42*VLOOKUP($M42,'Fast info vedlikeholdes sentral'!$B$15:$O$31,8,FALSE),0),"")</f>
        <v/>
      </c>
      <c r="V42" s="63" t="str">
        <f>IFERROR(ROUND($L42*VLOOKUP($M42,'Fast info vedlikeholdes sentral'!$B$15:$O$31,9,FALSE),0),"")</f>
        <v/>
      </c>
      <c r="W42" s="63" t="str">
        <f>IFERROR(ROUND($L42*VLOOKUP($M42,'Fast info vedlikeholdes sentral'!$B$15:$O$31,10,FALSE),0),"")</f>
        <v/>
      </c>
      <c r="X42" s="63" t="str">
        <f>IFERROR(ROUND($L42*VLOOKUP($M42,'Fast info vedlikeholdes sentral'!$B$15:$O$31,11,FALSE),0),"")</f>
        <v/>
      </c>
      <c r="Y42" s="63" t="str">
        <f>IFERROR(ROUND($L42*VLOOKUP($M42,'Fast info vedlikeholdes sentral'!$B$15:$O$31,12,FALSE),0),"")</f>
        <v/>
      </c>
      <c r="Z42" s="63" t="str">
        <f>IFERROR(ROUND($L42*VLOOKUP($M42,'Fast info vedlikeholdes sentral'!$B$15:$O$31,13,FALSE),0),"")</f>
        <v/>
      </c>
      <c r="AA42" s="63" t="str">
        <f>IFERROR(ROUND($L42*VLOOKUP($M42,'Fast info vedlikeholdes sentral'!$B$15:$O$31,14,FALSE),0),"")</f>
        <v/>
      </c>
    </row>
    <row r="43" spans="1:27" ht="15.75" customHeight="1" x14ac:dyDescent="0.25">
      <c r="A43" s="22" t="str">
        <f t="shared" si="3"/>
        <v/>
      </c>
      <c r="B43" s="39" t="str">
        <f>IF(A43="group trans_id",MIN($B$28:B42)-1,"")</f>
        <v/>
      </c>
      <c r="C43" s="22">
        <v>0</v>
      </c>
      <c r="D43" s="27"/>
      <c r="E43" s="27"/>
      <c r="F43" s="27"/>
      <c r="G43" s="27"/>
      <c r="H43" s="27"/>
      <c r="I43" s="27">
        <v>0</v>
      </c>
      <c r="J43" s="27">
        <v>0</v>
      </c>
      <c r="K43" s="27">
        <v>0</v>
      </c>
      <c r="L43" s="62">
        <v>0</v>
      </c>
      <c r="M43" s="65"/>
      <c r="N43" s="62">
        <f t="shared" si="4"/>
        <v>0</v>
      </c>
      <c r="O43" s="63" t="str">
        <f>IFERROR(ROUND($L43*VLOOKUP($M43,'Fast info vedlikeholdes sentral'!$B$15:$O$31,2,FALSE),0),"")</f>
        <v/>
      </c>
      <c r="P43" s="63" t="str">
        <f>IFERROR(ROUND($L43*VLOOKUP($M43,'Fast info vedlikeholdes sentral'!$B$15:$O$31,3,FALSE),0),"")</f>
        <v/>
      </c>
      <c r="Q43" s="63" t="str">
        <f>IFERROR(ROUND($L43*VLOOKUP($M43,'Fast info vedlikeholdes sentral'!$B$15:$O$31,4,FALSE),0),"")</f>
        <v/>
      </c>
      <c r="R43" s="63" t="str">
        <f>IFERROR(ROUND($L43*VLOOKUP($M43,'Fast info vedlikeholdes sentral'!$B$15:$O$31,5,FALSE),0),"")</f>
        <v/>
      </c>
      <c r="S43" s="63" t="str">
        <f>IFERROR(ROUND($L43*VLOOKUP($M43,'Fast info vedlikeholdes sentral'!$B$15:$O$31,6,FALSE),0),"")</f>
        <v/>
      </c>
      <c r="T43" s="63" t="str">
        <f>IFERROR(ROUND($L43*VLOOKUP($M43,'Fast info vedlikeholdes sentral'!$B$15:$O$31,7,FALSE),0),"")</f>
        <v/>
      </c>
      <c r="U43" s="63" t="str">
        <f>IFERROR(ROUND($L43*VLOOKUP($M43,'Fast info vedlikeholdes sentral'!$B$15:$O$31,8,FALSE),0),"")</f>
        <v/>
      </c>
      <c r="V43" s="63" t="str">
        <f>IFERROR(ROUND($L43*VLOOKUP($M43,'Fast info vedlikeholdes sentral'!$B$15:$O$31,9,FALSE),0),"")</f>
        <v/>
      </c>
      <c r="W43" s="63" t="str">
        <f>IFERROR(ROUND($L43*VLOOKUP($M43,'Fast info vedlikeholdes sentral'!$B$15:$O$31,10,FALSE),0),"")</f>
        <v/>
      </c>
      <c r="X43" s="63" t="str">
        <f>IFERROR(ROUND($L43*VLOOKUP($M43,'Fast info vedlikeholdes sentral'!$B$15:$O$31,11,FALSE),0),"")</f>
        <v/>
      </c>
      <c r="Y43" s="63" t="str">
        <f>IFERROR(ROUND($L43*VLOOKUP($M43,'Fast info vedlikeholdes sentral'!$B$15:$O$31,12,FALSE),0),"")</f>
        <v/>
      </c>
      <c r="Z43" s="63" t="str">
        <f>IFERROR(ROUND($L43*VLOOKUP($M43,'Fast info vedlikeholdes sentral'!$B$15:$O$31,13,FALSE),0),"")</f>
        <v/>
      </c>
      <c r="AA43" s="63" t="str">
        <f>IFERROR(ROUND($L43*VLOOKUP($M43,'Fast info vedlikeholdes sentral'!$B$15:$O$31,14,FALSE),0),"")</f>
        <v/>
      </c>
    </row>
    <row r="44" spans="1:27" ht="15.75" customHeight="1" x14ac:dyDescent="0.25">
      <c r="A44" s="22" t="str">
        <f t="shared" si="3"/>
        <v/>
      </c>
      <c r="B44" s="39" t="str">
        <f>IF(A44="group trans_id",MIN($B$28:B43)-1,"")</f>
        <v/>
      </c>
      <c r="C44" s="22">
        <v>0</v>
      </c>
      <c r="D44" s="27"/>
      <c r="E44" s="27"/>
      <c r="F44" s="27"/>
      <c r="G44" s="27"/>
      <c r="H44" s="27"/>
      <c r="I44" s="27">
        <v>0</v>
      </c>
      <c r="J44" s="27">
        <v>0</v>
      </c>
      <c r="K44" s="27">
        <v>0</v>
      </c>
      <c r="L44" s="62">
        <v>0</v>
      </c>
      <c r="M44" s="65"/>
      <c r="N44" s="62">
        <f t="shared" si="4"/>
        <v>0</v>
      </c>
      <c r="O44" s="63" t="str">
        <f>IFERROR(ROUND($L44*VLOOKUP($M44,'Fast info vedlikeholdes sentral'!$B$15:$O$31,2,FALSE),0),"")</f>
        <v/>
      </c>
      <c r="P44" s="63" t="str">
        <f>IFERROR(ROUND($L44*VLOOKUP($M44,'Fast info vedlikeholdes sentral'!$B$15:$O$31,3,FALSE),0),"")</f>
        <v/>
      </c>
      <c r="Q44" s="63" t="str">
        <f>IFERROR(ROUND($L44*VLOOKUP($M44,'Fast info vedlikeholdes sentral'!$B$15:$O$31,4,FALSE),0),"")</f>
        <v/>
      </c>
      <c r="R44" s="63" t="str">
        <f>IFERROR(ROUND($L44*VLOOKUP($M44,'Fast info vedlikeholdes sentral'!$B$15:$O$31,5,FALSE),0),"")</f>
        <v/>
      </c>
      <c r="S44" s="63" t="str">
        <f>IFERROR(ROUND($L44*VLOOKUP($M44,'Fast info vedlikeholdes sentral'!$B$15:$O$31,6,FALSE),0),"")</f>
        <v/>
      </c>
      <c r="T44" s="63" t="str">
        <f>IFERROR(ROUND($L44*VLOOKUP($M44,'Fast info vedlikeholdes sentral'!$B$15:$O$31,7,FALSE),0),"")</f>
        <v/>
      </c>
      <c r="U44" s="63" t="str">
        <f>IFERROR(ROUND($L44*VLOOKUP($M44,'Fast info vedlikeholdes sentral'!$B$15:$O$31,8,FALSE),0),"")</f>
        <v/>
      </c>
      <c r="V44" s="63" t="str">
        <f>IFERROR(ROUND($L44*VLOOKUP($M44,'Fast info vedlikeholdes sentral'!$B$15:$O$31,9,FALSE),0),"")</f>
        <v/>
      </c>
      <c r="W44" s="63" t="str">
        <f>IFERROR(ROUND($L44*VLOOKUP($M44,'Fast info vedlikeholdes sentral'!$B$15:$O$31,10,FALSE),0),"")</f>
        <v/>
      </c>
      <c r="X44" s="63" t="str">
        <f>IFERROR(ROUND($L44*VLOOKUP($M44,'Fast info vedlikeholdes sentral'!$B$15:$O$31,11,FALSE),0),"")</f>
        <v/>
      </c>
      <c r="Y44" s="63" t="str">
        <f>IFERROR(ROUND($L44*VLOOKUP($M44,'Fast info vedlikeholdes sentral'!$B$15:$O$31,12,FALSE),0),"")</f>
        <v/>
      </c>
      <c r="Z44" s="63" t="str">
        <f>IFERROR(ROUND($L44*VLOOKUP($M44,'Fast info vedlikeholdes sentral'!$B$15:$O$31,13,FALSE),0),"")</f>
        <v/>
      </c>
      <c r="AA44" s="63" t="str">
        <f>IFERROR(ROUND($L44*VLOOKUP($M44,'Fast info vedlikeholdes sentral'!$B$15:$O$31,14,FALSE),0),"")</f>
        <v/>
      </c>
    </row>
    <row r="45" spans="1:27" ht="15.75" customHeight="1" x14ac:dyDescent="0.25">
      <c r="A45" s="22" t="str">
        <f t="shared" si="3"/>
        <v/>
      </c>
      <c r="B45" s="39" t="str">
        <f>IF(A45="group trans_id",MIN($B$28:B44)-1,"")</f>
        <v/>
      </c>
      <c r="C45" s="22">
        <v>0</v>
      </c>
      <c r="D45" s="27"/>
      <c r="E45" s="27"/>
      <c r="F45" s="27"/>
      <c r="G45" s="27"/>
      <c r="H45" s="27"/>
      <c r="I45" s="27">
        <v>0</v>
      </c>
      <c r="J45" s="27">
        <v>0</v>
      </c>
      <c r="K45" s="27">
        <v>0</v>
      </c>
      <c r="L45" s="62">
        <v>0</v>
      </c>
      <c r="M45" s="65"/>
      <c r="N45" s="62">
        <f t="shared" si="4"/>
        <v>0</v>
      </c>
      <c r="O45" s="63" t="str">
        <f>IFERROR(ROUND($L45*VLOOKUP($M45,'Fast info vedlikeholdes sentral'!$B$15:$O$31,2,FALSE),0),"")</f>
        <v/>
      </c>
      <c r="P45" s="63" t="str">
        <f>IFERROR(ROUND($L45*VLOOKUP($M45,'Fast info vedlikeholdes sentral'!$B$15:$O$31,3,FALSE),0),"")</f>
        <v/>
      </c>
      <c r="Q45" s="63" t="str">
        <f>IFERROR(ROUND($L45*VLOOKUP($M45,'Fast info vedlikeholdes sentral'!$B$15:$O$31,4,FALSE),0),"")</f>
        <v/>
      </c>
      <c r="R45" s="63" t="str">
        <f>IFERROR(ROUND($L45*VLOOKUP($M45,'Fast info vedlikeholdes sentral'!$B$15:$O$31,5,FALSE),0),"")</f>
        <v/>
      </c>
      <c r="S45" s="63" t="str">
        <f>IFERROR(ROUND($L45*VLOOKUP($M45,'Fast info vedlikeholdes sentral'!$B$15:$O$31,6,FALSE),0),"")</f>
        <v/>
      </c>
      <c r="T45" s="63" t="str">
        <f>IFERROR(ROUND($L45*VLOOKUP($M45,'Fast info vedlikeholdes sentral'!$B$15:$O$31,7,FALSE),0),"")</f>
        <v/>
      </c>
      <c r="U45" s="63" t="str">
        <f>IFERROR(ROUND($L45*VLOOKUP($M45,'Fast info vedlikeholdes sentral'!$B$15:$O$31,8,FALSE),0),"")</f>
        <v/>
      </c>
      <c r="V45" s="63" t="str">
        <f>IFERROR(ROUND($L45*VLOOKUP($M45,'Fast info vedlikeholdes sentral'!$B$15:$O$31,9,FALSE),0),"")</f>
        <v/>
      </c>
      <c r="W45" s="63" t="str">
        <f>IFERROR(ROUND($L45*VLOOKUP($M45,'Fast info vedlikeholdes sentral'!$B$15:$O$31,10,FALSE),0),"")</f>
        <v/>
      </c>
      <c r="X45" s="63" t="str">
        <f>IFERROR(ROUND($L45*VLOOKUP($M45,'Fast info vedlikeholdes sentral'!$B$15:$O$31,11,FALSE),0),"")</f>
        <v/>
      </c>
      <c r="Y45" s="63" t="str">
        <f>IFERROR(ROUND($L45*VLOOKUP($M45,'Fast info vedlikeholdes sentral'!$B$15:$O$31,12,FALSE),0),"")</f>
        <v/>
      </c>
      <c r="Z45" s="63" t="str">
        <f>IFERROR(ROUND($L45*VLOOKUP($M45,'Fast info vedlikeholdes sentral'!$B$15:$O$31,13,FALSE),0),"")</f>
        <v/>
      </c>
      <c r="AA45" s="63" t="str">
        <f>IFERROR(ROUND($L45*VLOOKUP($M45,'Fast info vedlikeholdes sentral'!$B$15:$O$31,14,FALSE),0),"")</f>
        <v/>
      </c>
    </row>
    <row r="46" spans="1:27" ht="15.75" customHeight="1" x14ac:dyDescent="0.25">
      <c r="A46" s="22" t="str">
        <f t="shared" si="3"/>
        <v/>
      </c>
      <c r="B46" s="39" t="str">
        <f>IF(A46="group trans_id",MIN($B$28:B45)-1,"")</f>
        <v/>
      </c>
      <c r="C46" s="22">
        <v>0</v>
      </c>
      <c r="D46" s="27"/>
      <c r="E46" s="27"/>
      <c r="F46" s="27"/>
      <c r="G46" s="27"/>
      <c r="H46" s="27"/>
      <c r="I46" s="27">
        <v>0</v>
      </c>
      <c r="J46" s="27">
        <v>0</v>
      </c>
      <c r="K46" s="27">
        <v>0</v>
      </c>
      <c r="L46" s="62">
        <v>0</v>
      </c>
      <c r="M46" s="65"/>
      <c r="N46" s="62">
        <f t="shared" si="4"/>
        <v>0</v>
      </c>
      <c r="O46" s="63" t="str">
        <f>IFERROR(ROUND($L46*VLOOKUP($M46,'Fast info vedlikeholdes sentral'!$B$15:$O$31,2,FALSE),0),"")</f>
        <v/>
      </c>
      <c r="P46" s="63" t="str">
        <f>IFERROR(ROUND($L46*VLOOKUP($M46,'Fast info vedlikeholdes sentral'!$B$15:$O$31,3,FALSE),0),"")</f>
        <v/>
      </c>
      <c r="Q46" s="63" t="str">
        <f>IFERROR(ROUND($L46*VLOOKUP($M46,'Fast info vedlikeholdes sentral'!$B$15:$O$31,4,FALSE),0),"")</f>
        <v/>
      </c>
      <c r="R46" s="63" t="str">
        <f>IFERROR(ROUND($L46*VLOOKUP($M46,'Fast info vedlikeholdes sentral'!$B$15:$O$31,5,FALSE),0),"")</f>
        <v/>
      </c>
      <c r="S46" s="63" t="str">
        <f>IFERROR(ROUND($L46*VLOOKUP($M46,'Fast info vedlikeholdes sentral'!$B$15:$O$31,6,FALSE),0),"")</f>
        <v/>
      </c>
      <c r="T46" s="63" t="str">
        <f>IFERROR(ROUND($L46*VLOOKUP($M46,'Fast info vedlikeholdes sentral'!$B$15:$O$31,7,FALSE),0),"")</f>
        <v/>
      </c>
      <c r="U46" s="63" t="str">
        <f>IFERROR(ROUND($L46*VLOOKUP($M46,'Fast info vedlikeholdes sentral'!$B$15:$O$31,8,FALSE),0),"")</f>
        <v/>
      </c>
      <c r="V46" s="63" t="str">
        <f>IFERROR(ROUND($L46*VLOOKUP($M46,'Fast info vedlikeholdes sentral'!$B$15:$O$31,9,FALSE),0),"")</f>
        <v/>
      </c>
      <c r="W46" s="63" t="str">
        <f>IFERROR(ROUND($L46*VLOOKUP($M46,'Fast info vedlikeholdes sentral'!$B$15:$O$31,10,FALSE),0),"")</f>
        <v/>
      </c>
      <c r="X46" s="63" t="str">
        <f>IFERROR(ROUND($L46*VLOOKUP($M46,'Fast info vedlikeholdes sentral'!$B$15:$O$31,11,FALSE),0),"")</f>
        <v/>
      </c>
      <c r="Y46" s="63" t="str">
        <f>IFERROR(ROUND($L46*VLOOKUP($M46,'Fast info vedlikeholdes sentral'!$B$15:$O$31,12,FALSE),0),"")</f>
        <v/>
      </c>
      <c r="Z46" s="63" t="str">
        <f>IFERROR(ROUND($L46*VLOOKUP($M46,'Fast info vedlikeholdes sentral'!$B$15:$O$31,13,FALSE),0),"")</f>
        <v/>
      </c>
      <c r="AA46" s="63" t="str">
        <f>IFERROR(ROUND($L46*VLOOKUP($M46,'Fast info vedlikeholdes sentral'!$B$15:$O$31,14,FALSE),0),"")</f>
        <v/>
      </c>
    </row>
    <row r="47" spans="1:27" ht="15.75" customHeight="1" x14ac:dyDescent="0.25">
      <c r="A47" s="22" t="str">
        <f t="shared" si="3"/>
        <v/>
      </c>
      <c r="B47" s="39" t="str">
        <f>IF(A47="group trans_id",MIN($B$28:B46)-1,"")</f>
        <v/>
      </c>
      <c r="C47" s="22">
        <v>0</v>
      </c>
      <c r="D47" s="27"/>
      <c r="E47" s="27"/>
      <c r="F47" s="27"/>
      <c r="G47" s="27"/>
      <c r="H47" s="27"/>
      <c r="I47" s="27">
        <v>0</v>
      </c>
      <c r="J47" s="27">
        <v>0</v>
      </c>
      <c r="K47" s="27">
        <v>0</v>
      </c>
      <c r="L47" s="62">
        <v>0</v>
      </c>
      <c r="M47" s="65"/>
      <c r="N47" s="62">
        <f t="shared" si="4"/>
        <v>0</v>
      </c>
      <c r="O47" s="63" t="str">
        <f>IFERROR(ROUND($L47*VLOOKUP($M47,'Fast info vedlikeholdes sentral'!$B$15:$O$31,2,FALSE),0),"")</f>
        <v/>
      </c>
      <c r="P47" s="63" t="str">
        <f>IFERROR(ROUND($L47*VLOOKUP($M47,'Fast info vedlikeholdes sentral'!$B$15:$O$31,3,FALSE),0),"")</f>
        <v/>
      </c>
      <c r="Q47" s="63" t="str">
        <f>IFERROR(ROUND($L47*VLOOKUP($M47,'Fast info vedlikeholdes sentral'!$B$15:$O$31,4,FALSE),0),"")</f>
        <v/>
      </c>
      <c r="R47" s="63" t="str">
        <f>IFERROR(ROUND($L47*VLOOKUP($M47,'Fast info vedlikeholdes sentral'!$B$15:$O$31,5,FALSE),0),"")</f>
        <v/>
      </c>
      <c r="S47" s="63" t="str">
        <f>IFERROR(ROUND($L47*VLOOKUP($M47,'Fast info vedlikeholdes sentral'!$B$15:$O$31,6,FALSE),0),"")</f>
        <v/>
      </c>
      <c r="T47" s="63" t="str">
        <f>IFERROR(ROUND($L47*VLOOKUP($M47,'Fast info vedlikeholdes sentral'!$B$15:$O$31,7,FALSE),0),"")</f>
        <v/>
      </c>
      <c r="U47" s="63" t="str">
        <f>IFERROR(ROUND($L47*VLOOKUP($M47,'Fast info vedlikeholdes sentral'!$B$15:$O$31,8,FALSE),0),"")</f>
        <v/>
      </c>
      <c r="V47" s="63" t="str">
        <f>IFERROR(ROUND($L47*VLOOKUP($M47,'Fast info vedlikeholdes sentral'!$B$15:$O$31,9,FALSE),0),"")</f>
        <v/>
      </c>
      <c r="W47" s="63" t="str">
        <f>IFERROR(ROUND($L47*VLOOKUP($M47,'Fast info vedlikeholdes sentral'!$B$15:$O$31,10,FALSE),0),"")</f>
        <v/>
      </c>
      <c r="X47" s="63" t="str">
        <f>IFERROR(ROUND($L47*VLOOKUP($M47,'Fast info vedlikeholdes sentral'!$B$15:$O$31,11,FALSE),0),"")</f>
        <v/>
      </c>
      <c r="Y47" s="63" t="str">
        <f>IFERROR(ROUND($L47*VLOOKUP($M47,'Fast info vedlikeholdes sentral'!$B$15:$O$31,12,FALSE),0),"")</f>
        <v/>
      </c>
      <c r="Z47" s="63" t="str">
        <f>IFERROR(ROUND($L47*VLOOKUP($M47,'Fast info vedlikeholdes sentral'!$B$15:$O$31,13,FALSE),0),"")</f>
        <v/>
      </c>
      <c r="AA47" s="63" t="str">
        <f>IFERROR(ROUND($L47*VLOOKUP($M47,'Fast info vedlikeholdes sentral'!$B$15:$O$31,14,FALSE),0),"")</f>
        <v/>
      </c>
    </row>
    <row r="48" spans="1:27" ht="15.75" customHeight="1" x14ac:dyDescent="0.25">
      <c r="A48" s="22" t="str">
        <f t="shared" si="3"/>
        <v/>
      </c>
      <c r="B48" s="39" t="str">
        <f>IF(A48="group trans_id",MIN($B$28:B47)-1,"")</f>
        <v/>
      </c>
      <c r="C48" s="22">
        <v>0</v>
      </c>
      <c r="D48" s="27"/>
      <c r="E48" s="27"/>
      <c r="F48" s="27"/>
      <c r="G48" s="27"/>
      <c r="H48" s="27"/>
      <c r="I48" s="27">
        <v>0</v>
      </c>
      <c r="J48" s="27">
        <v>0</v>
      </c>
      <c r="K48" s="27">
        <v>0</v>
      </c>
      <c r="L48" s="62">
        <v>0</v>
      </c>
      <c r="M48" s="65"/>
      <c r="N48" s="62">
        <f t="shared" si="4"/>
        <v>0</v>
      </c>
      <c r="O48" s="63" t="str">
        <f>IFERROR(ROUND($L48*VLOOKUP($M48,'Fast info vedlikeholdes sentral'!$B$15:$O$31,2,FALSE),0),"")</f>
        <v/>
      </c>
      <c r="P48" s="63" t="str">
        <f>IFERROR(ROUND($L48*VLOOKUP($M48,'Fast info vedlikeholdes sentral'!$B$15:$O$31,3,FALSE),0),"")</f>
        <v/>
      </c>
      <c r="Q48" s="63" t="str">
        <f>IFERROR(ROUND($L48*VLOOKUP($M48,'Fast info vedlikeholdes sentral'!$B$15:$O$31,4,FALSE),0),"")</f>
        <v/>
      </c>
      <c r="R48" s="63" t="str">
        <f>IFERROR(ROUND($L48*VLOOKUP($M48,'Fast info vedlikeholdes sentral'!$B$15:$O$31,5,FALSE),0),"")</f>
        <v/>
      </c>
      <c r="S48" s="63" t="str">
        <f>IFERROR(ROUND($L48*VLOOKUP($M48,'Fast info vedlikeholdes sentral'!$B$15:$O$31,6,FALSE),0),"")</f>
        <v/>
      </c>
      <c r="T48" s="63" t="str">
        <f>IFERROR(ROUND($L48*VLOOKUP($M48,'Fast info vedlikeholdes sentral'!$B$15:$O$31,7,FALSE),0),"")</f>
        <v/>
      </c>
      <c r="U48" s="63" t="str">
        <f>IFERROR(ROUND($L48*VLOOKUP($M48,'Fast info vedlikeholdes sentral'!$B$15:$O$31,8,FALSE),0),"")</f>
        <v/>
      </c>
      <c r="V48" s="63" t="str">
        <f>IFERROR(ROUND($L48*VLOOKUP($M48,'Fast info vedlikeholdes sentral'!$B$15:$O$31,9,FALSE),0),"")</f>
        <v/>
      </c>
      <c r="W48" s="63" t="str">
        <f>IFERROR(ROUND($L48*VLOOKUP($M48,'Fast info vedlikeholdes sentral'!$B$15:$O$31,10,FALSE),0),"")</f>
        <v/>
      </c>
      <c r="X48" s="63" t="str">
        <f>IFERROR(ROUND($L48*VLOOKUP($M48,'Fast info vedlikeholdes sentral'!$B$15:$O$31,11,FALSE),0),"")</f>
        <v/>
      </c>
      <c r="Y48" s="63" t="str">
        <f>IFERROR(ROUND($L48*VLOOKUP($M48,'Fast info vedlikeholdes sentral'!$B$15:$O$31,12,FALSE),0),"")</f>
        <v/>
      </c>
      <c r="Z48" s="63" t="str">
        <f>IFERROR(ROUND($L48*VLOOKUP($M48,'Fast info vedlikeholdes sentral'!$B$15:$O$31,13,FALSE),0),"")</f>
        <v/>
      </c>
      <c r="AA48" s="63" t="str">
        <f>IFERROR(ROUND($L48*VLOOKUP($M48,'Fast info vedlikeholdes sentral'!$B$15:$O$31,14,FALSE),0),"")</f>
        <v/>
      </c>
    </row>
    <row r="49" spans="1:27" ht="15.75" customHeight="1" x14ac:dyDescent="0.25">
      <c r="A49" s="22" t="str">
        <f t="shared" si="3"/>
        <v/>
      </c>
      <c r="B49" s="39" t="str">
        <f>IF(A49="group trans_id",MIN($B$28:B48)-1,"")</f>
        <v/>
      </c>
      <c r="C49" s="22">
        <v>0</v>
      </c>
      <c r="D49" s="27"/>
      <c r="E49" s="27"/>
      <c r="F49" s="27"/>
      <c r="G49" s="27"/>
      <c r="H49" s="27"/>
      <c r="I49" s="27">
        <v>0</v>
      </c>
      <c r="J49" s="27">
        <v>0</v>
      </c>
      <c r="K49" s="27">
        <v>0</v>
      </c>
      <c r="L49" s="62">
        <v>0</v>
      </c>
      <c r="M49" s="65"/>
      <c r="N49" s="62">
        <f t="shared" si="4"/>
        <v>0</v>
      </c>
      <c r="O49" s="63" t="str">
        <f>IFERROR(ROUND($L49*VLOOKUP($M49,'Fast info vedlikeholdes sentral'!$B$15:$O$31,2,FALSE),0),"")</f>
        <v/>
      </c>
      <c r="P49" s="63" t="str">
        <f>IFERROR(ROUND($L49*VLOOKUP($M49,'Fast info vedlikeholdes sentral'!$B$15:$O$31,3,FALSE),0),"")</f>
        <v/>
      </c>
      <c r="Q49" s="63" t="str">
        <f>IFERROR(ROUND($L49*VLOOKUP($M49,'Fast info vedlikeholdes sentral'!$B$15:$O$31,4,FALSE),0),"")</f>
        <v/>
      </c>
      <c r="R49" s="63" t="str">
        <f>IFERROR(ROUND($L49*VLOOKUP($M49,'Fast info vedlikeholdes sentral'!$B$15:$O$31,5,FALSE),0),"")</f>
        <v/>
      </c>
      <c r="S49" s="63" t="str">
        <f>IFERROR(ROUND($L49*VLOOKUP($M49,'Fast info vedlikeholdes sentral'!$B$15:$O$31,6,FALSE),0),"")</f>
        <v/>
      </c>
      <c r="T49" s="63" t="str">
        <f>IFERROR(ROUND($L49*VLOOKUP($M49,'Fast info vedlikeholdes sentral'!$B$15:$O$31,7,FALSE),0),"")</f>
        <v/>
      </c>
      <c r="U49" s="63" t="str">
        <f>IFERROR(ROUND($L49*VLOOKUP($M49,'Fast info vedlikeholdes sentral'!$B$15:$O$31,8,FALSE),0),"")</f>
        <v/>
      </c>
      <c r="V49" s="63" t="str">
        <f>IFERROR(ROUND($L49*VLOOKUP($M49,'Fast info vedlikeholdes sentral'!$B$15:$O$31,9,FALSE),0),"")</f>
        <v/>
      </c>
      <c r="W49" s="63" t="str">
        <f>IFERROR(ROUND($L49*VLOOKUP($M49,'Fast info vedlikeholdes sentral'!$B$15:$O$31,10,FALSE),0),"")</f>
        <v/>
      </c>
      <c r="X49" s="63" t="str">
        <f>IFERROR(ROUND($L49*VLOOKUP($M49,'Fast info vedlikeholdes sentral'!$B$15:$O$31,11,FALSE),0),"")</f>
        <v/>
      </c>
      <c r="Y49" s="63" t="str">
        <f>IFERROR(ROUND($L49*VLOOKUP($M49,'Fast info vedlikeholdes sentral'!$B$15:$O$31,12,FALSE),0),"")</f>
        <v/>
      </c>
      <c r="Z49" s="63" t="str">
        <f>IFERROR(ROUND($L49*VLOOKUP($M49,'Fast info vedlikeholdes sentral'!$B$15:$O$31,13,FALSE),0),"")</f>
        <v/>
      </c>
      <c r="AA49" s="63" t="str">
        <f>IFERROR(ROUND($L49*VLOOKUP($M49,'Fast info vedlikeholdes sentral'!$B$15:$O$31,14,FALSE),0),"")</f>
        <v/>
      </c>
    </row>
    <row r="50" spans="1:27" ht="15.75" customHeight="1" x14ac:dyDescent="0.25">
      <c r="A50" s="22" t="str">
        <f t="shared" si="3"/>
        <v/>
      </c>
      <c r="B50" s="39" t="str">
        <f>IF(A50="group trans_id",MIN($B$28:B49)-1,"")</f>
        <v/>
      </c>
      <c r="C50" s="22">
        <v>0</v>
      </c>
      <c r="D50" s="27"/>
      <c r="E50" s="27"/>
      <c r="F50" s="27"/>
      <c r="G50" s="27"/>
      <c r="H50" s="27"/>
      <c r="I50" s="27">
        <v>0</v>
      </c>
      <c r="J50" s="27">
        <v>0</v>
      </c>
      <c r="K50" s="27">
        <v>0</v>
      </c>
      <c r="L50" s="62">
        <v>0</v>
      </c>
      <c r="M50" s="65"/>
      <c r="N50" s="62">
        <f t="shared" si="4"/>
        <v>0</v>
      </c>
      <c r="O50" s="63" t="str">
        <f>IFERROR(ROUND($L50*VLOOKUP($M50,'Fast info vedlikeholdes sentral'!$B$15:$O$31,2,FALSE),0),"")</f>
        <v/>
      </c>
      <c r="P50" s="63" t="str">
        <f>IFERROR(ROUND($L50*VLOOKUP($M50,'Fast info vedlikeholdes sentral'!$B$15:$O$31,3,FALSE),0),"")</f>
        <v/>
      </c>
      <c r="Q50" s="63" t="str">
        <f>IFERROR(ROUND($L50*VLOOKUP($M50,'Fast info vedlikeholdes sentral'!$B$15:$O$31,4,FALSE),0),"")</f>
        <v/>
      </c>
      <c r="R50" s="63" t="str">
        <f>IFERROR(ROUND($L50*VLOOKUP($M50,'Fast info vedlikeholdes sentral'!$B$15:$O$31,5,FALSE),0),"")</f>
        <v/>
      </c>
      <c r="S50" s="63" t="str">
        <f>IFERROR(ROUND($L50*VLOOKUP($M50,'Fast info vedlikeholdes sentral'!$B$15:$O$31,6,FALSE),0),"")</f>
        <v/>
      </c>
      <c r="T50" s="63" t="str">
        <f>IFERROR(ROUND($L50*VLOOKUP($M50,'Fast info vedlikeholdes sentral'!$B$15:$O$31,7,FALSE),0),"")</f>
        <v/>
      </c>
      <c r="U50" s="63" t="str">
        <f>IFERROR(ROUND($L50*VLOOKUP($M50,'Fast info vedlikeholdes sentral'!$B$15:$O$31,8,FALSE),0),"")</f>
        <v/>
      </c>
      <c r="V50" s="63" t="str">
        <f>IFERROR(ROUND($L50*VLOOKUP($M50,'Fast info vedlikeholdes sentral'!$B$15:$O$31,9,FALSE),0),"")</f>
        <v/>
      </c>
      <c r="W50" s="63" t="str">
        <f>IFERROR(ROUND($L50*VLOOKUP($M50,'Fast info vedlikeholdes sentral'!$B$15:$O$31,10,FALSE),0),"")</f>
        <v/>
      </c>
      <c r="X50" s="63" t="str">
        <f>IFERROR(ROUND($L50*VLOOKUP($M50,'Fast info vedlikeholdes sentral'!$B$15:$O$31,11,FALSE),0),"")</f>
        <v/>
      </c>
      <c r="Y50" s="63" t="str">
        <f>IFERROR(ROUND($L50*VLOOKUP($M50,'Fast info vedlikeholdes sentral'!$B$15:$O$31,12,FALSE),0),"")</f>
        <v/>
      </c>
      <c r="Z50" s="63" t="str">
        <f>IFERROR(ROUND($L50*VLOOKUP($M50,'Fast info vedlikeholdes sentral'!$B$15:$O$31,13,FALSE),0),"")</f>
        <v/>
      </c>
      <c r="AA50" s="63" t="str">
        <f>IFERROR(ROUND($L50*VLOOKUP($M50,'Fast info vedlikeholdes sentral'!$B$15:$O$31,14,FALSE),0),"")</f>
        <v/>
      </c>
    </row>
    <row r="51" spans="1:27" ht="15.75" customHeight="1" x14ac:dyDescent="0.25">
      <c r="A51" s="22" t="str">
        <f t="shared" si="3"/>
        <v/>
      </c>
      <c r="B51" s="39" t="str">
        <f>IF(A51="group trans_id",MIN($B$28:B50)-1,"")</f>
        <v/>
      </c>
      <c r="C51" s="22">
        <v>0</v>
      </c>
      <c r="D51" s="27"/>
      <c r="E51" s="27"/>
      <c r="F51" s="27"/>
      <c r="G51" s="27"/>
      <c r="H51" s="27"/>
      <c r="I51" s="27">
        <v>0</v>
      </c>
      <c r="J51" s="27">
        <v>0</v>
      </c>
      <c r="K51" s="27">
        <v>0</v>
      </c>
      <c r="L51" s="62">
        <v>0</v>
      </c>
      <c r="M51" s="65"/>
      <c r="N51" s="62">
        <f t="shared" si="4"/>
        <v>0</v>
      </c>
      <c r="O51" s="63" t="str">
        <f>IFERROR(ROUND($L51*VLOOKUP($M51,'Fast info vedlikeholdes sentral'!$B$15:$O$31,2,FALSE),0),"")</f>
        <v/>
      </c>
      <c r="P51" s="63" t="str">
        <f>IFERROR(ROUND($L51*VLOOKUP($M51,'Fast info vedlikeholdes sentral'!$B$15:$O$31,3,FALSE),0),"")</f>
        <v/>
      </c>
      <c r="Q51" s="63" t="str">
        <f>IFERROR(ROUND($L51*VLOOKUP($M51,'Fast info vedlikeholdes sentral'!$B$15:$O$31,4,FALSE),0),"")</f>
        <v/>
      </c>
      <c r="R51" s="63" t="str">
        <f>IFERROR(ROUND($L51*VLOOKUP($M51,'Fast info vedlikeholdes sentral'!$B$15:$O$31,5,FALSE),0),"")</f>
        <v/>
      </c>
      <c r="S51" s="63" t="str">
        <f>IFERROR(ROUND($L51*VLOOKUP($M51,'Fast info vedlikeholdes sentral'!$B$15:$O$31,6,FALSE),0),"")</f>
        <v/>
      </c>
      <c r="T51" s="63" t="str">
        <f>IFERROR(ROUND($L51*VLOOKUP($M51,'Fast info vedlikeholdes sentral'!$B$15:$O$31,7,FALSE),0),"")</f>
        <v/>
      </c>
      <c r="U51" s="63" t="str">
        <f>IFERROR(ROUND($L51*VLOOKUP($M51,'Fast info vedlikeholdes sentral'!$B$15:$O$31,8,FALSE),0),"")</f>
        <v/>
      </c>
      <c r="V51" s="63" t="str">
        <f>IFERROR(ROUND($L51*VLOOKUP($M51,'Fast info vedlikeholdes sentral'!$B$15:$O$31,9,FALSE),0),"")</f>
        <v/>
      </c>
      <c r="W51" s="63" t="str">
        <f>IFERROR(ROUND($L51*VLOOKUP($M51,'Fast info vedlikeholdes sentral'!$B$15:$O$31,10,FALSE),0),"")</f>
        <v/>
      </c>
      <c r="X51" s="63" t="str">
        <f>IFERROR(ROUND($L51*VLOOKUP($M51,'Fast info vedlikeholdes sentral'!$B$15:$O$31,11,FALSE),0),"")</f>
        <v/>
      </c>
      <c r="Y51" s="63" t="str">
        <f>IFERROR(ROUND($L51*VLOOKUP($M51,'Fast info vedlikeholdes sentral'!$B$15:$O$31,12,FALSE),0),"")</f>
        <v/>
      </c>
      <c r="Z51" s="63" t="str">
        <f>IFERROR(ROUND($L51*VLOOKUP($M51,'Fast info vedlikeholdes sentral'!$B$15:$O$31,13,FALSE),0),"")</f>
        <v/>
      </c>
      <c r="AA51" s="63" t="str">
        <f>IFERROR(ROUND($L51*VLOOKUP($M51,'Fast info vedlikeholdes sentral'!$B$15:$O$31,14,FALSE),0),"")</f>
        <v/>
      </c>
    </row>
    <row r="52" spans="1:27" ht="15.75" customHeight="1" x14ac:dyDescent="0.25">
      <c r="A52" s="22" t="str">
        <f t="shared" si="3"/>
        <v/>
      </c>
      <c r="B52" s="39" t="str">
        <f>IF(A52="group trans_id",MIN($B$28:B51)-1,"")</f>
        <v/>
      </c>
      <c r="C52" s="22">
        <v>0</v>
      </c>
      <c r="D52" s="27"/>
      <c r="E52" s="27"/>
      <c r="F52" s="27"/>
      <c r="G52" s="27"/>
      <c r="H52" s="27"/>
      <c r="I52" s="27">
        <v>0</v>
      </c>
      <c r="J52" s="27">
        <v>0</v>
      </c>
      <c r="K52" s="27">
        <v>0</v>
      </c>
      <c r="L52" s="62">
        <v>0</v>
      </c>
      <c r="M52" s="65"/>
      <c r="N52" s="62">
        <f t="shared" si="4"/>
        <v>0</v>
      </c>
      <c r="O52" s="63" t="str">
        <f>IFERROR(ROUND($L52*VLOOKUP($M52,'Fast info vedlikeholdes sentral'!$B$15:$O$31,2,FALSE),0),"")</f>
        <v/>
      </c>
      <c r="P52" s="63" t="str">
        <f>IFERROR(ROUND($L52*VLOOKUP($M52,'Fast info vedlikeholdes sentral'!$B$15:$O$31,3,FALSE),0),"")</f>
        <v/>
      </c>
      <c r="Q52" s="63" t="str">
        <f>IFERROR(ROUND($L52*VLOOKUP($M52,'Fast info vedlikeholdes sentral'!$B$15:$O$31,4,FALSE),0),"")</f>
        <v/>
      </c>
      <c r="R52" s="63" t="str">
        <f>IFERROR(ROUND($L52*VLOOKUP($M52,'Fast info vedlikeholdes sentral'!$B$15:$O$31,5,FALSE),0),"")</f>
        <v/>
      </c>
      <c r="S52" s="63" t="str">
        <f>IFERROR(ROUND($L52*VLOOKUP($M52,'Fast info vedlikeholdes sentral'!$B$15:$O$31,6,FALSE),0),"")</f>
        <v/>
      </c>
      <c r="T52" s="63" t="str">
        <f>IFERROR(ROUND($L52*VLOOKUP($M52,'Fast info vedlikeholdes sentral'!$B$15:$O$31,7,FALSE),0),"")</f>
        <v/>
      </c>
      <c r="U52" s="63" t="str">
        <f>IFERROR(ROUND($L52*VLOOKUP($M52,'Fast info vedlikeholdes sentral'!$B$15:$O$31,8,FALSE),0),"")</f>
        <v/>
      </c>
      <c r="V52" s="63" t="str">
        <f>IFERROR(ROUND($L52*VLOOKUP($M52,'Fast info vedlikeholdes sentral'!$B$15:$O$31,9,FALSE),0),"")</f>
        <v/>
      </c>
      <c r="W52" s="63" t="str">
        <f>IFERROR(ROUND($L52*VLOOKUP($M52,'Fast info vedlikeholdes sentral'!$B$15:$O$31,10,FALSE),0),"")</f>
        <v/>
      </c>
      <c r="X52" s="63" t="str">
        <f>IFERROR(ROUND($L52*VLOOKUP($M52,'Fast info vedlikeholdes sentral'!$B$15:$O$31,11,FALSE),0),"")</f>
        <v/>
      </c>
      <c r="Y52" s="63" t="str">
        <f>IFERROR(ROUND($L52*VLOOKUP($M52,'Fast info vedlikeholdes sentral'!$B$15:$O$31,12,FALSE),0),"")</f>
        <v/>
      </c>
      <c r="Z52" s="63" t="str">
        <f>IFERROR(ROUND($L52*VLOOKUP($M52,'Fast info vedlikeholdes sentral'!$B$15:$O$31,13,FALSE),0),"")</f>
        <v/>
      </c>
      <c r="AA52" s="63" t="str">
        <f>IFERROR(ROUND($L52*VLOOKUP($M52,'Fast info vedlikeholdes sentral'!$B$15:$O$31,14,FALSE),0),"")</f>
        <v/>
      </c>
    </row>
    <row r="53" spans="1:27" ht="15.75" customHeight="1" x14ac:dyDescent="0.25">
      <c r="A53" s="22" t="str">
        <f t="shared" si="3"/>
        <v/>
      </c>
      <c r="B53" s="39" t="str">
        <f>IF(A53="group trans_id",MIN($B$28:B52)-1,"")</f>
        <v/>
      </c>
      <c r="C53" s="22">
        <v>0</v>
      </c>
      <c r="D53" s="27"/>
      <c r="E53" s="27"/>
      <c r="F53" s="27"/>
      <c r="G53" s="27"/>
      <c r="H53" s="27"/>
      <c r="I53" s="27">
        <v>0</v>
      </c>
      <c r="J53" s="27">
        <v>0</v>
      </c>
      <c r="K53" s="27">
        <v>0</v>
      </c>
      <c r="L53" s="62">
        <v>0</v>
      </c>
      <c r="M53" s="65"/>
      <c r="N53" s="62">
        <f t="shared" si="4"/>
        <v>0</v>
      </c>
      <c r="O53" s="63" t="str">
        <f>IFERROR(ROUND($L53*VLOOKUP($M53,'Fast info vedlikeholdes sentral'!$B$15:$O$31,2,FALSE),0),"")</f>
        <v/>
      </c>
      <c r="P53" s="63" t="str">
        <f>IFERROR(ROUND($L53*VLOOKUP($M53,'Fast info vedlikeholdes sentral'!$B$15:$O$31,3,FALSE),0),"")</f>
        <v/>
      </c>
      <c r="Q53" s="63" t="str">
        <f>IFERROR(ROUND($L53*VLOOKUP($M53,'Fast info vedlikeholdes sentral'!$B$15:$O$31,4,FALSE),0),"")</f>
        <v/>
      </c>
      <c r="R53" s="63" t="str">
        <f>IFERROR(ROUND($L53*VLOOKUP($M53,'Fast info vedlikeholdes sentral'!$B$15:$O$31,5,FALSE),0),"")</f>
        <v/>
      </c>
      <c r="S53" s="63" t="str">
        <f>IFERROR(ROUND($L53*VLOOKUP($M53,'Fast info vedlikeholdes sentral'!$B$15:$O$31,6,FALSE),0),"")</f>
        <v/>
      </c>
      <c r="T53" s="63" t="str">
        <f>IFERROR(ROUND($L53*VLOOKUP($M53,'Fast info vedlikeholdes sentral'!$B$15:$O$31,7,FALSE),0),"")</f>
        <v/>
      </c>
      <c r="U53" s="63" t="str">
        <f>IFERROR(ROUND($L53*VLOOKUP($M53,'Fast info vedlikeholdes sentral'!$B$15:$O$31,8,FALSE),0),"")</f>
        <v/>
      </c>
      <c r="V53" s="63" t="str">
        <f>IFERROR(ROUND($L53*VLOOKUP($M53,'Fast info vedlikeholdes sentral'!$B$15:$O$31,9,FALSE),0),"")</f>
        <v/>
      </c>
      <c r="W53" s="63" t="str">
        <f>IFERROR(ROUND($L53*VLOOKUP($M53,'Fast info vedlikeholdes sentral'!$B$15:$O$31,10,FALSE),0),"")</f>
        <v/>
      </c>
      <c r="X53" s="63" t="str">
        <f>IFERROR(ROUND($L53*VLOOKUP($M53,'Fast info vedlikeholdes sentral'!$B$15:$O$31,11,FALSE),0),"")</f>
        <v/>
      </c>
      <c r="Y53" s="63" t="str">
        <f>IFERROR(ROUND($L53*VLOOKUP($M53,'Fast info vedlikeholdes sentral'!$B$15:$O$31,12,FALSE),0),"")</f>
        <v/>
      </c>
      <c r="Z53" s="63" t="str">
        <f>IFERROR(ROUND($L53*VLOOKUP($M53,'Fast info vedlikeholdes sentral'!$B$15:$O$31,13,FALSE),0),"")</f>
        <v/>
      </c>
      <c r="AA53" s="63" t="str">
        <f>IFERROR(ROUND($L53*VLOOKUP($M53,'Fast info vedlikeholdes sentral'!$B$15:$O$31,14,FALSE),0),"")</f>
        <v/>
      </c>
    </row>
    <row r="54" spans="1:27" ht="15.75" customHeight="1" x14ac:dyDescent="0.25">
      <c r="A54" s="22" t="str">
        <f t="shared" si="3"/>
        <v/>
      </c>
      <c r="B54" s="39" t="str">
        <f>IF(A54="group trans_id",MIN($B$28:B53)-1,"")</f>
        <v/>
      </c>
      <c r="C54" s="22">
        <v>0</v>
      </c>
      <c r="D54" s="27"/>
      <c r="E54" s="27"/>
      <c r="F54" s="27"/>
      <c r="G54" s="27"/>
      <c r="H54" s="27"/>
      <c r="I54" s="27">
        <v>0</v>
      </c>
      <c r="J54" s="27">
        <v>0</v>
      </c>
      <c r="K54" s="27">
        <v>0</v>
      </c>
      <c r="L54" s="62">
        <v>0</v>
      </c>
      <c r="M54" s="65"/>
      <c r="N54" s="62">
        <f t="shared" si="4"/>
        <v>0</v>
      </c>
      <c r="O54" s="63" t="str">
        <f>IFERROR(ROUND($L54*VLOOKUP($M54,'Fast info vedlikeholdes sentral'!$B$15:$O$31,2,FALSE),0),"")</f>
        <v/>
      </c>
      <c r="P54" s="63" t="str">
        <f>IFERROR(ROUND($L54*VLOOKUP($M54,'Fast info vedlikeholdes sentral'!$B$15:$O$31,3,FALSE),0),"")</f>
        <v/>
      </c>
      <c r="Q54" s="63" t="str">
        <f>IFERROR(ROUND($L54*VLOOKUP($M54,'Fast info vedlikeholdes sentral'!$B$15:$O$31,4,FALSE),0),"")</f>
        <v/>
      </c>
      <c r="R54" s="63" t="str">
        <f>IFERROR(ROUND($L54*VLOOKUP($M54,'Fast info vedlikeholdes sentral'!$B$15:$O$31,5,FALSE),0),"")</f>
        <v/>
      </c>
      <c r="S54" s="63" t="str">
        <f>IFERROR(ROUND($L54*VLOOKUP($M54,'Fast info vedlikeholdes sentral'!$B$15:$O$31,6,FALSE),0),"")</f>
        <v/>
      </c>
      <c r="T54" s="63" t="str">
        <f>IFERROR(ROUND($L54*VLOOKUP($M54,'Fast info vedlikeholdes sentral'!$B$15:$O$31,7,FALSE),0),"")</f>
        <v/>
      </c>
      <c r="U54" s="63" t="str">
        <f>IFERROR(ROUND($L54*VLOOKUP($M54,'Fast info vedlikeholdes sentral'!$B$15:$O$31,8,FALSE),0),"")</f>
        <v/>
      </c>
      <c r="V54" s="63" t="str">
        <f>IFERROR(ROUND($L54*VLOOKUP($M54,'Fast info vedlikeholdes sentral'!$B$15:$O$31,9,FALSE),0),"")</f>
        <v/>
      </c>
      <c r="W54" s="63" t="str">
        <f>IFERROR(ROUND($L54*VLOOKUP($M54,'Fast info vedlikeholdes sentral'!$B$15:$O$31,10,FALSE),0),"")</f>
        <v/>
      </c>
      <c r="X54" s="63" t="str">
        <f>IFERROR(ROUND($L54*VLOOKUP($M54,'Fast info vedlikeholdes sentral'!$B$15:$O$31,11,FALSE),0),"")</f>
        <v/>
      </c>
      <c r="Y54" s="63" t="str">
        <f>IFERROR(ROUND($L54*VLOOKUP($M54,'Fast info vedlikeholdes sentral'!$B$15:$O$31,12,FALSE),0),"")</f>
        <v/>
      </c>
      <c r="Z54" s="63" t="str">
        <f>IFERROR(ROUND($L54*VLOOKUP($M54,'Fast info vedlikeholdes sentral'!$B$15:$O$31,13,FALSE),0),"")</f>
        <v/>
      </c>
      <c r="AA54" s="63" t="str">
        <f>IFERROR(ROUND($L54*VLOOKUP($M54,'Fast info vedlikeholdes sentral'!$B$15:$O$31,14,FALSE),0),"")</f>
        <v/>
      </c>
    </row>
    <row r="55" spans="1:27" ht="15.75" customHeight="1" x14ac:dyDescent="0.25">
      <c r="A55" s="22" t="str">
        <f t="shared" si="3"/>
        <v/>
      </c>
      <c r="B55" s="39" t="str">
        <f>IF(A55="group trans_id",MIN($B$28:B54)-1,"")</f>
        <v/>
      </c>
      <c r="C55" s="22">
        <v>0</v>
      </c>
      <c r="D55" s="27"/>
      <c r="E55" s="27" t="str">
        <f t="shared" ref="E55:E61" si="5">IF($G$11&lt;&gt;"",$G$11,"")</f>
        <v/>
      </c>
      <c r="F55" s="27" t="str">
        <f t="shared" ref="F55:F61" si="6">IF($G$10&lt;&gt;"",$G$10,"")</f>
        <v/>
      </c>
      <c r="G55" s="27" t="str">
        <f t="shared" ref="G55:G61" si="7">IF($G$12&lt;&gt;"",$G$12,"")</f>
        <v/>
      </c>
      <c r="H55" s="27" t="str">
        <f t="shared" ref="H55:H93" si="8">IF($G$13&lt;&gt;"",$G$13,"")</f>
        <v/>
      </c>
      <c r="I55" s="27"/>
      <c r="J55" s="27"/>
      <c r="K55" s="27">
        <v>0</v>
      </c>
      <c r="L55" s="62"/>
      <c r="M55" s="65"/>
      <c r="N55" s="62">
        <f t="shared" si="4"/>
        <v>0</v>
      </c>
      <c r="O55" s="63" t="str">
        <f>IFERROR(ROUND($L55*VLOOKUP($M55,'Fast info vedlikeholdes sentral'!$B$15:$O$31,2,FALSE),0),"")</f>
        <v/>
      </c>
      <c r="P55" s="63" t="str">
        <f>IFERROR(ROUND($L55*VLOOKUP($M55,'Fast info vedlikeholdes sentral'!$B$15:$O$31,3,FALSE),0),"")</f>
        <v/>
      </c>
      <c r="Q55" s="63" t="str">
        <f>IFERROR(ROUND($L55*VLOOKUP($M55,'Fast info vedlikeholdes sentral'!$B$15:$O$31,4,FALSE),0),"")</f>
        <v/>
      </c>
      <c r="R55" s="63" t="str">
        <f>IFERROR(ROUND($L55*VLOOKUP($M55,'Fast info vedlikeholdes sentral'!$B$15:$O$31,5,FALSE),0),"")</f>
        <v/>
      </c>
      <c r="S55" s="63" t="str">
        <f>IFERROR(ROUND($L55*VLOOKUP($M55,'Fast info vedlikeholdes sentral'!$B$15:$O$31,6,FALSE),0),"")</f>
        <v/>
      </c>
      <c r="T55" s="63" t="str">
        <f>IFERROR(ROUND($L55*VLOOKUP($M55,'Fast info vedlikeholdes sentral'!$B$15:$O$31,7,FALSE),0),"")</f>
        <v/>
      </c>
      <c r="U55" s="63" t="str">
        <f>IFERROR(ROUND($L55*VLOOKUP($M55,'Fast info vedlikeholdes sentral'!$B$15:$O$31,8,FALSE),0),"")</f>
        <v/>
      </c>
      <c r="V55" s="63" t="str">
        <f>IFERROR(ROUND($L55*VLOOKUP($M55,'Fast info vedlikeholdes sentral'!$B$15:$O$31,9,FALSE),0),"")</f>
        <v/>
      </c>
      <c r="W55" s="63" t="str">
        <f>IFERROR(ROUND($L55*VLOOKUP($M55,'Fast info vedlikeholdes sentral'!$B$15:$O$31,10,FALSE),0),"")</f>
        <v/>
      </c>
      <c r="X55" s="63" t="str">
        <f>IFERROR(ROUND($L55*VLOOKUP($M55,'Fast info vedlikeholdes sentral'!$B$15:$O$31,11,FALSE),0),"")</f>
        <v/>
      </c>
      <c r="Y55" s="63" t="str">
        <f>IFERROR(ROUND($L55*VLOOKUP($M55,'Fast info vedlikeholdes sentral'!$B$15:$O$31,12,FALSE),0),"")</f>
        <v/>
      </c>
      <c r="Z55" s="63" t="str">
        <f>IFERROR(ROUND($L55*VLOOKUP($M55,'Fast info vedlikeholdes sentral'!$B$15:$O$31,13,FALSE),0),"")</f>
        <v/>
      </c>
      <c r="AA55" s="63" t="str">
        <f>IFERROR(ROUND($L55*VLOOKUP($M55,'Fast info vedlikeholdes sentral'!$B$15:$O$31,14,FALSE),0),"")</f>
        <v/>
      </c>
    </row>
    <row r="56" spans="1:27" ht="15.75" customHeight="1" x14ac:dyDescent="0.25">
      <c r="A56" s="22" t="str">
        <f t="shared" si="3"/>
        <v/>
      </c>
      <c r="B56" s="39" t="str">
        <f>IF(A56="group trans_id",MIN($B$28:B55)-1,"")</f>
        <v/>
      </c>
      <c r="C56" s="22">
        <v>0</v>
      </c>
      <c r="D56" s="27"/>
      <c r="E56" s="27" t="str">
        <f t="shared" si="5"/>
        <v/>
      </c>
      <c r="F56" s="27" t="str">
        <f t="shared" si="6"/>
        <v/>
      </c>
      <c r="G56" s="27" t="str">
        <f t="shared" si="7"/>
        <v/>
      </c>
      <c r="H56" s="27" t="str">
        <f t="shared" si="8"/>
        <v/>
      </c>
      <c r="I56" s="27"/>
      <c r="J56" s="27"/>
      <c r="K56" s="27"/>
      <c r="L56" s="62"/>
      <c r="M56" s="65"/>
      <c r="N56" s="62">
        <f t="shared" si="4"/>
        <v>0</v>
      </c>
      <c r="O56" s="63" t="str">
        <f>IFERROR(ROUND($L56*VLOOKUP($M56,'Fast info vedlikeholdes sentral'!$B$15:$O$31,2,FALSE),0),"")</f>
        <v/>
      </c>
      <c r="P56" s="63" t="str">
        <f>IFERROR(ROUND($L56*VLOOKUP($M56,'Fast info vedlikeholdes sentral'!$B$15:$O$31,3,FALSE),0),"")</f>
        <v/>
      </c>
      <c r="Q56" s="63" t="str">
        <f>IFERROR(ROUND($L56*VLOOKUP($M56,'Fast info vedlikeholdes sentral'!$B$15:$O$31,4,FALSE),0),"")</f>
        <v/>
      </c>
      <c r="R56" s="63" t="str">
        <f>IFERROR(ROUND($L56*VLOOKUP($M56,'Fast info vedlikeholdes sentral'!$B$15:$O$31,5,FALSE),0),"")</f>
        <v/>
      </c>
      <c r="S56" s="63" t="str">
        <f>IFERROR(ROUND($L56*VLOOKUP($M56,'Fast info vedlikeholdes sentral'!$B$15:$O$31,6,FALSE),0),"")</f>
        <v/>
      </c>
      <c r="T56" s="63" t="str">
        <f>IFERROR(ROUND($L56*VLOOKUP($M56,'Fast info vedlikeholdes sentral'!$B$15:$O$31,7,FALSE),0),"")</f>
        <v/>
      </c>
      <c r="U56" s="63" t="str">
        <f>IFERROR(ROUND($L56*VLOOKUP($M56,'Fast info vedlikeholdes sentral'!$B$15:$O$31,8,FALSE),0),"")</f>
        <v/>
      </c>
      <c r="V56" s="63" t="str">
        <f>IFERROR(ROUND($L56*VLOOKUP($M56,'Fast info vedlikeholdes sentral'!$B$15:$O$31,9,FALSE),0),"")</f>
        <v/>
      </c>
      <c r="W56" s="63" t="str">
        <f>IFERROR(ROUND($L56*VLOOKUP($M56,'Fast info vedlikeholdes sentral'!$B$15:$O$31,10,FALSE),0),"")</f>
        <v/>
      </c>
      <c r="X56" s="63" t="str">
        <f>IFERROR(ROUND($L56*VLOOKUP($M56,'Fast info vedlikeholdes sentral'!$B$15:$O$31,11,FALSE),0),"")</f>
        <v/>
      </c>
      <c r="Y56" s="63" t="str">
        <f>IFERROR(ROUND($L56*VLOOKUP($M56,'Fast info vedlikeholdes sentral'!$B$15:$O$31,12,FALSE),0),"")</f>
        <v/>
      </c>
      <c r="Z56" s="63" t="str">
        <f>IFERROR(ROUND($L56*VLOOKUP($M56,'Fast info vedlikeholdes sentral'!$B$15:$O$31,13,FALSE),0),"")</f>
        <v/>
      </c>
      <c r="AA56" s="63" t="str">
        <f>IFERROR(ROUND($L56*VLOOKUP($M56,'Fast info vedlikeholdes sentral'!$B$15:$O$31,14,FALSE),0),"")</f>
        <v/>
      </c>
    </row>
    <row r="57" spans="1:27" ht="15.75" customHeight="1" x14ac:dyDescent="0.25">
      <c r="A57" s="22" t="str">
        <f t="shared" si="3"/>
        <v/>
      </c>
      <c r="B57" s="39" t="str">
        <f>IF(A57="group trans_id",MIN($B$28:B56)-1,"")</f>
        <v/>
      </c>
      <c r="C57" s="22">
        <v>0</v>
      </c>
      <c r="D57" s="27"/>
      <c r="E57" s="27" t="str">
        <f t="shared" si="5"/>
        <v/>
      </c>
      <c r="F57" s="27" t="str">
        <f t="shared" si="6"/>
        <v/>
      </c>
      <c r="G57" s="27" t="str">
        <f t="shared" si="7"/>
        <v/>
      </c>
      <c r="H57" s="27" t="str">
        <f t="shared" si="8"/>
        <v/>
      </c>
      <c r="I57" s="27"/>
      <c r="J57" s="27"/>
      <c r="K57" s="27"/>
      <c r="L57" s="62"/>
      <c r="M57" s="65"/>
      <c r="N57" s="62">
        <f t="shared" si="4"/>
        <v>0</v>
      </c>
      <c r="O57" s="63" t="str">
        <f>IFERROR(ROUND($L57*VLOOKUP($M57,'Fast info vedlikeholdes sentral'!$B$15:$O$31,2,FALSE),0),"")</f>
        <v/>
      </c>
      <c r="P57" s="63" t="str">
        <f>IFERROR(ROUND($L57*VLOOKUP($M57,'Fast info vedlikeholdes sentral'!$B$15:$O$31,3,FALSE),0),"")</f>
        <v/>
      </c>
      <c r="Q57" s="63" t="str">
        <f>IFERROR(ROUND($L57*VLOOKUP($M57,'Fast info vedlikeholdes sentral'!$B$15:$O$31,4,FALSE),0),"")</f>
        <v/>
      </c>
      <c r="R57" s="63" t="str">
        <f>IFERROR(ROUND($L57*VLOOKUP($M57,'Fast info vedlikeholdes sentral'!$B$15:$O$31,5,FALSE),0),"")</f>
        <v/>
      </c>
      <c r="S57" s="63" t="str">
        <f>IFERROR(ROUND($L57*VLOOKUP($M57,'Fast info vedlikeholdes sentral'!$B$15:$O$31,6,FALSE),0),"")</f>
        <v/>
      </c>
      <c r="T57" s="63" t="str">
        <f>IFERROR(ROUND($L57*VLOOKUP($M57,'Fast info vedlikeholdes sentral'!$B$15:$O$31,7,FALSE),0),"")</f>
        <v/>
      </c>
      <c r="U57" s="63" t="str">
        <f>IFERROR(ROUND($L57*VLOOKUP($M57,'Fast info vedlikeholdes sentral'!$B$15:$O$31,8,FALSE),0),"")</f>
        <v/>
      </c>
      <c r="V57" s="63" t="str">
        <f>IFERROR(ROUND($L57*VLOOKUP($M57,'Fast info vedlikeholdes sentral'!$B$15:$O$31,9,FALSE),0),"")</f>
        <v/>
      </c>
      <c r="W57" s="63" t="str">
        <f>IFERROR(ROUND($L57*VLOOKUP($M57,'Fast info vedlikeholdes sentral'!$B$15:$O$31,10,FALSE),0),"")</f>
        <v/>
      </c>
      <c r="X57" s="63" t="str">
        <f>IFERROR(ROUND($L57*VLOOKUP($M57,'Fast info vedlikeholdes sentral'!$B$15:$O$31,11,FALSE),0),"")</f>
        <v/>
      </c>
      <c r="Y57" s="63" t="str">
        <f>IFERROR(ROUND($L57*VLOOKUP($M57,'Fast info vedlikeholdes sentral'!$B$15:$O$31,12,FALSE),0),"")</f>
        <v/>
      </c>
      <c r="Z57" s="63" t="str">
        <f>IFERROR(ROUND($L57*VLOOKUP($M57,'Fast info vedlikeholdes sentral'!$B$15:$O$31,13,FALSE),0),"")</f>
        <v/>
      </c>
      <c r="AA57" s="63" t="str">
        <f>IFERROR(ROUND($L57*VLOOKUP($M57,'Fast info vedlikeholdes sentral'!$B$15:$O$31,14,FALSE),0),"")</f>
        <v/>
      </c>
    </row>
    <row r="58" spans="1:27" ht="15.75" customHeight="1" x14ac:dyDescent="0.25">
      <c r="A58" s="22" t="str">
        <f t="shared" si="3"/>
        <v/>
      </c>
      <c r="B58" s="39" t="str">
        <f>IF(A58="group trans_id",MIN($B$28:B57)-1,"")</f>
        <v/>
      </c>
      <c r="C58" s="22">
        <v>0</v>
      </c>
      <c r="D58" s="27"/>
      <c r="E58" s="27" t="str">
        <f t="shared" si="5"/>
        <v/>
      </c>
      <c r="F58" s="27" t="str">
        <f t="shared" si="6"/>
        <v/>
      </c>
      <c r="G58" s="27" t="str">
        <f t="shared" si="7"/>
        <v/>
      </c>
      <c r="H58" s="27" t="str">
        <f t="shared" si="8"/>
        <v/>
      </c>
      <c r="I58" s="27"/>
      <c r="J58" s="27"/>
      <c r="K58" s="27"/>
      <c r="L58" s="62"/>
      <c r="M58" s="65"/>
      <c r="N58" s="62">
        <f t="shared" si="4"/>
        <v>0</v>
      </c>
      <c r="O58" s="63" t="str">
        <f>IFERROR(ROUND($L58*VLOOKUP($M58,'Fast info vedlikeholdes sentral'!$B$15:$O$31,2,FALSE),0),"")</f>
        <v/>
      </c>
      <c r="P58" s="63" t="str">
        <f>IFERROR(ROUND($L58*VLOOKUP($M58,'Fast info vedlikeholdes sentral'!$B$15:$O$31,3,FALSE),0),"")</f>
        <v/>
      </c>
      <c r="Q58" s="63" t="str">
        <f>IFERROR(ROUND($L58*VLOOKUP($M58,'Fast info vedlikeholdes sentral'!$B$15:$O$31,4,FALSE),0),"")</f>
        <v/>
      </c>
      <c r="R58" s="63" t="str">
        <f>IFERROR(ROUND($L58*VLOOKUP($M58,'Fast info vedlikeholdes sentral'!$B$15:$O$31,5,FALSE),0),"")</f>
        <v/>
      </c>
      <c r="S58" s="63" t="str">
        <f>IFERROR(ROUND($L58*VLOOKUP($M58,'Fast info vedlikeholdes sentral'!$B$15:$O$31,6,FALSE),0),"")</f>
        <v/>
      </c>
      <c r="T58" s="63" t="str">
        <f>IFERROR(ROUND($L58*VLOOKUP($M58,'Fast info vedlikeholdes sentral'!$B$15:$O$31,7,FALSE),0),"")</f>
        <v/>
      </c>
      <c r="U58" s="63" t="str">
        <f>IFERROR(ROUND($L58*VLOOKUP($M58,'Fast info vedlikeholdes sentral'!$B$15:$O$31,8,FALSE),0),"")</f>
        <v/>
      </c>
      <c r="V58" s="63" t="str">
        <f>IFERROR(ROUND($L58*VLOOKUP($M58,'Fast info vedlikeholdes sentral'!$B$15:$O$31,9,FALSE),0),"")</f>
        <v/>
      </c>
      <c r="W58" s="63" t="str">
        <f>IFERROR(ROUND($L58*VLOOKUP($M58,'Fast info vedlikeholdes sentral'!$B$15:$O$31,10,FALSE),0),"")</f>
        <v/>
      </c>
      <c r="X58" s="63" t="str">
        <f>IFERROR(ROUND($L58*VLOOKUP($M58,'Fast info vedlikeholdes sentral'!$B$15:$O$31,11,FALSE),0),"")</f>
        <v/>
      </c>
      <c r="Y58" s="63" t="str">
        <f>IFERROR(ROUND($L58*VLOOKUP($M58,'Fast info vedlikeholdes sentral'!$B$15:$O$31,12,FALSE),0),"")</f>
        <v/>
      </c>
      <c r="Z58" s="63" t="str">
        <f>IFERROR(ROUND($L58*VLOOKUP($M58,'Fast info vedlikeholdes sentral'!$B$15:$O$31,13,FALSE),0),"")</f>
        <v/>
      </c>
      <c r="AA58" s="63" t="str">
        <f>IFERROR(ROUND($L58*VLOOKUP($M58,'Fast info vedlikeholdes sentral'!$B$15:$O$31,14,FALSE),0),"")</f>
        <v/>
      </c>
    </row>
    <row r="59" spans="1:27" ht="15.75" customHeight="1" x14ac:dyDescent="0.25">
      <c r="A59" s="22" t="str">
        <f t="shared" si="3"/>
        <v/>
      </c>
      <c r="B59" s="39" t="str">
        <f>IF(A59="group trans_id",MIN($B$28:B58)-1,"")</f>
        <v/>
      </c>
      <c r="C59" s="22">
        <v>0</v>
      </c>
      <c r="D59" s="27"/>
      <c r="E59" s="27" t="str">
        <f t="shared" si="5"/>
        <v/>
      </c>
      <c r="F59" s="27" t="str">
        <f t="shared" si="6"/>
        <v/>
      </c>
      <c r="G59" s="27" t="str">
        <f t="shared" si="7"/>
        <v/>
      </c>
      <c r="H59" s="27" t="str">
        <f t="shared" si="8"/>
        <v/>
      </c>
      <c r="I59" s="27"/>
      <c r="J59" s="27"/>
      <c r="K59" s="27"/>
      <c r="L59" s="62"/>
      <c r="M59" s="65"/>
      <c r="N59" s="62">
        <f t="shared" si="4"/>
        <v>0</v>
      </c>
      <c r="O59" s="63" t="str">
        <f>IFERROR(ROUND($L59*VLOOKUP($M59,'Fast info vedlikeholdes sentral'!$B$15:$O$31,2,FALSE),0),"")</f>
        <v/>
      </c>
      <c r="P59" s="63" t="str">
        <f>IFERROR(ROUND($L59*VLOOKUP($M59,'Fast info vedlikeholdes sentral'!$B$15:$O$31,3,FALSE),0),"")</f>
        <v/>
      </c>
      <c r="Q59" s="63" t="str">
        <f>IFERROR(ROUND($L59*VLOOKUP($M59,'Fast info vedlikeholdes sentral'!$B$15:$O$31,4,FALSE),0),"")</f>
        <v/>
      </c>
      <c r="R59" s="63" t="str">
        <f>IFERROR(ROUND($L59*VLOOKUP($M59,'Fast info vedlikeholdes sentral'!$B$15:$O$31,5,FALSE),0),"")</f>
        <v/>
      </c>
      <c r="S59" s="63" t="str">
        <f>IFERROR(ROUND($L59*VLOOKUP($M59,'Fast info vedlikeholdes sentral'!$B$15:$O$31,6,FALSE),0),"")</f>
        <v/>
      </c>
      <c r="T59" s="63" t="str">
        <f>IFERROR(ROUND($L59*VLOOKUP($M59,'Fast info vedlikeholdes sentral'!$B$15:$O$31,7,FALSE),0),"")</f>
        <v/>
      </c>
      <c r="U59" s="63" t="str">
        <f>IFERROR(ROUND($L59*VLOOKUP($M59,'Fast info vedlikeholdes sentral'!$B$15:$O$31,8,FALSE),0),"")</f>
        <v/>
      </c>
      <c r="V59" s="63" t="str">
        <f>IFERROR(ROUND($L59*VLOOKUP($M59,'Fast info vedlikeholdes sentral'!$B$15:$O$31,9,FALSE),0),"")</f>
        <v/>
      </c>
      <c r="W59" s="63" t="str">
        <f>IFERROR(ROUND($L59*VLOOKUP($M59,'Fast info vedlikeholdes sentral'!$B$15:$O$31,10,FALSE),0),"")</f>
        <v/>
      </c>
      <c r="X59" s="63" t="str">
        <f>IFERROR(ROUND($L59*VLOOKUP($M59,'Fast info vedlikeholdes sentral'!$B$15:$O$31,11,FALSE),0),"")</f>
        <v/>
      </c>
      <c r="Y59" s="63" t="str">
        <f>IFERROR(ROUND($L59*VLOOKUP($M59,'Fast info vedlikeholdes sentral'!$B$15:$O$31,12,FALSE),0),"")</f>
        <v/>
      </c>
      <c r="Z59" s="63" t="str">
        <f>IFERROR(ROUND($L59*VLOOKUP($M59,'Fast info vedlikeholdes sentral'!$B$15:$O$31,13,FALSE),0),"")</f>
        <v/>
      </c>
      <c r="AA59" s="63" t="str">
        <f>IFERROR(ROUND($L59*VLOOKUP($M59,'Fast info vedlikeholdes sentral'!$B$15:$O$31,14,FALSE),0),"")</f>
        <v/>
      </c>
    </row>
    <row r="60" spans="1:27" ht="15.75" customHeight="1" x14ac:dyDescent="0.25">
      <c r="A60" s="22" t="str">
        <f t="shared" si="3"/>
        <v/>
      </c>
      <c r="B60" s="39" t="str">
        <f>IF(A60="group trans_id",MIN($B$28:B59)-1,"")</f>
        <v/>
      </c>
      <c r="C60" s="22">
        <v>0</v>
      </c>
      <c r="D60" s="27"/>
      <c r="E60" s="27" t="str">
        <f t="shared" si="5"/>
        <v/>
      </c>
      <c r="F60" s="27" t="str">
        <f t="shared" si="6"/>
        <v/>
      </c>
      <c r="G60" s="27" t="str">
        <f t="shared" si="7"/>
        <v/>
      </c>
      <c r="H60" s="27" t="str">
        <f t="shared" si="8"/>
        <v/>
      </c>
      <c r="I60" s="27"/>
      <c r="J60" s="27"/>
      <c r="K60" s="27"/>
      <c r="L60" s="62"/>
      <c r="M60" s="65"/>
      <c r="N60" s="62">
        <f t="shared" si="4"/>
        <v>0</v>
      </c>
      <c r="O60" s="63" t="str">
        <f>IFERROR(ROUND($L60*VLOOKUP($M60,'Fast info vedlikeholdes sentral'!$B$15:$O$31,2,FALSE),0),"")</f>
        <v/>
      </c>
      <c r="P60" s="63" t="str">
        <f>IFERROR(ROUND($L60*VLOOKUP($M60,'Fast info vedlikeholdes sentral'!$B$15:$O$31,3,FALSE),0),"")</f>
        <v/>
      </c>
      <c r="Q60" s="63" t="str">
        <f>IFERROR(ROUND($L60*VLOOKUP($M60,'Fast info vedlikeholdes sentral'!$B$15:$O$31,4,FALSE),0),"")</f>
        <v/>
      </c>
      <c r="R60" s="63" t="str">
        <f>IFERROR(ROUND($L60*VLOOKUP($M60,'Fast info vedlikeholdes sentral'!$B$15:$O$31,5,FALSE),0),"")</f>
        <v/>
      </c>
      <c r="S60" s="63" t="str">
        <f>IFERROR(ROUND($L60*VLOOKUP($M60,'Fast info vedlikeholdes sentral'!$B$15:$O$31,6,FALSE),0),"")</f>
        <v/>
      </c>
      <c r="T60" s="63" t="str">
        <f>IFERROR(ROUND($L60*VLOOKUP($M60,'Fast info vedlikeholdes sentral'!$B$15:$O$31,7,FALSE),0),"")</f>
        <v/>
      </c>
      <c r="U60" s="63" t="str">
        <f>IFERROR(ROUND($L60*VLOOKUP($M60,'Fast info vedlikeholdes sentral'!$B$15:$O$31,8,FALSE),0),"")</f>
        <v/>
      </c>
      <c r="V60" s="63" t="str">
        <f>IFERROR(ROUND($L60*VLOOKUP($M60,'Fast info vedlikeholdes sentral'!$B$15:$O$31,9,FALSE),0),"")</f>
        <v/>
      </c>
      <c r="W60" s="63" t="str">
        <f>IFERROR(ROUND($L60*VLOOKUP($M60,'Fast info vedlikeholdes sentral'!$B$15:$O$31,10,FALSE),0),"")</f>
        <v/>
      </c>
      <c r="X60" s="63" t="str">
        <f>IFERROR(ROUND($L60*VLOOKUP($M60,'Fast info vedlikeholdes sentral'!$B$15:$O$31,11,FALSE),0),"")</f>
        <v/>
      </c>
      <c r="Y60" s="63" t="str">
        <f>IFERROR(ROUND($L60*VLOOKUP($M60,'Fast info vedlikeholdes sentral'!$B$15:$O$31,12,FALSE),0),"")</f>
        <v/>
      </c>
      <c r="Z60" s="63" t="str">
        <f>IFERROR(ROUND($L60*VLOOKUP($M60,'Fast info vedlikeholdes sentral'!$B$15:$O$31,13,FALSE),0),"")</f>
        <v/>
      </c>
      <c r="AA60" s="63" t="str">
        <f>IFERROR(ROUND($L60*VLOOKUP($M60,'Fast info vedlikeholdes sentral'!$B$15:$O$31,14,FALSE),0),"")</f>
        <v/>
      </c>
    </row>
    <row r="61" spans="1:27" ht="15.75" customHeight="1" x14ac:dyDescent="0.25">
      <c r="A61" s="22" t="str">
        <f t="shared" si="3"/>
        <v/>
      </c>
      <c r="B61" s="39" t="str">
        <f>IF(A61="group trans_id",MIN($B$28:B60)-1,"")</f>
        <v/>
      </c>
      <c r="C61" s="22">
        <v>0</v>
      </c>
      <c r="D61" s="27"/>
      <c r="E61" s="27" t="str">
        <f t="shared" si="5"/>
        <v/>
      </c>
      <c r="F61" s="27" t="str">
        <f t="shared" si="6"/>
        <v/>
      </c>
      <c r="G61" s="27" t="str">
        <f t="shared" si="7"/>
        <v/>
      </c>
      <c r="H61" s="27" t="str">
        <f t="shared" si="8"/>
        <v/>
      </c>
      <c r="I61" s="27"/>
      <c r="J61" s="27"/>
      <c r="K61" s="27"/>
      <c r="L61" s="62"/>
      <c r="M61" s="65"/>
      <c r="N61" s="62">
        <f t="shared" si="4"/>
        <v>0</v>
      </c>
      <c r="O61" s="63" t="str">
        <f>IFERROR(ROUND($L61*VLOOKUP($M61,'Fast info vedlikeholdes sentral'!$B$15:$O$31,2,FALSE),0),"")</f>
        <v/>
      </c>
      <c r="P61" s="63" t="str">
        <f>IFERROR(ROUND($L61*VLOOKUP($M61,'Fast info vedlikeholdes sentral'!$B$15:$O$31,3,FALSE),0),"")</f>
        <v/>
      </c>
      <c r="Q61" s="63" t="str">
        <f>IFERROR(ROUND($L61*VLOOKUP($M61,'Fast info vedlikeholdes sentral'!$B$15:$O$31,4,FALSE),0),"")</f>
        <v/>
      </c>
      <c r="R61" s="63" t="str">
        <f>IFERROR(ROUND($L61*VLOOKUP($M61,'Fast info vedlikeholdes sentral'!$B$15:$O$31,5,FALSE),0),"")</f>
        <v/>
      </c>
      <c r="S61" s="63" t="str">
        <f>IFERROR(ROUND($L61*VLOOKUP($M61,'Fast info vedlikeholdes sentral'!$B$15:$O$31,6,FALSE),0),"")</f>
        <v/>
      </c>
      <c r="T61" s="63" t="str">
        <f>IFERROR(ROUND($L61*VLOOKUP($M61,'Fast info vedlikeholdes sentral'!$B$15:$O$31,7,FALSE),0),"")</f>
        <v/>
      </c>
      <c r="U61" s="63" t="str">
        <f>IFERROR(ROUND($L61*VLOOKUP($M61,'Fast info vedlikeholdes sentral'!$B$15:$O$31,8,FALSE),0),"")</f>
        <v/>
      </c>
      <c r="V61" s="63" t="str">
        <f>IFERROR(ROUND($L61*VLOOKUP($M61,'Fast info vedlikeholdes sentral'!$B$15:$O$31,9,FALSE),0),"")</f>
        <v/>
      </c>
      <c r="W61" s="63" t="str">
        <f>IFERROR(ROUND($L61*VLOOKUP($M61,'Fast info vedlikeholdes sentral'!$B$15:$O$31,10,FALSE),0),"")</f>
        <v/>
      </c>
      <c r="X61" s="63" t="str">
        <f>IFERROR(ROUND($L61*VLOOKUP($M61,'Fast info vedlikeholdes sentral'!$B$15:$O$31,11,FALSE),0),"")</f>
        <v/>
      </c>
      <c r="Y61" s="63" t="str">
        <f>IFERROR(ROUND($L61*VLOOKUP($M61,'Fast info vedlikeholdes sentral'!$B$15:$O$31,12,FALSE),0),"")</f>
        <v/>
      </c>
      <c r="Z61" s="63" t="str">
        <f>IFERROR(ROUND($L61*VLOOKUP($M61,'Fast info vedlikeholdes sentral'!$B$15:$O$31,13,FALSE),0),"")</f>
        <v/>
      </c>
      <c r="AA61" s="63" t="str">
        <f>IFERROR(ROUND($L61*VLOOKUP($M61,'Fast info vedlikeholdes sentral'!$B$15:$O$31,14,FALSE),0),"")</f>
        <v/>
      </c>
    </row>
    <row r="62" spans="1:27" ht="15.75" customHeight="1" x14ac:dyDescent="0.25">
      <c r="A62" s="22" t="str">
        <f t="shared" si="3"/>
        <v/>
      </c>
      <c r="B62" s="39" t="str">
        <f>IF(A62="group trans_id",MIN($B$28:B61)-1,"")</f>
        <v/>
      </c>
      <c r="C62" s="22">
        <v>0</v>
      </c>
      <c r="D62" s="27"/>
      <c r="E62" s="27" t="str">
        <f t="shared" ref="E62:E93" si="9">IF($G$11&lt;&gt;"",$G$11,"")</f>
        <v/>
      </c>
      <c r="F62" s="27" t="str">
        <f t="shared" ref="F62:F93" si="10">IF($G$10&lt;&gt;"",$G$10,"")</f>
        <v/>
      </c>
      <c r="G62" s="27" t="str">
        <f t="shared" ref="G62:G93" si="11">IF($G$12&lt;&gt;"",$G$12,"")</f>
        <v/>
      </c>
      <c r="H62" s="27" t="str">
        <f t="shared" si="8"/>
        <v/>
      </c>
      <c r="I62" s="27"/>
      <c r="J62" s="27"/>
      <c r="K62" s="27"/>
      <c r="L62" s="62"/>
      <c r="M62" s="65"/>
      <c r="N62" s="62">
        <f t="shared" si="4"/>
        <v>0</v>
      </c>
      <c r="O62" s="63" t="str">
        <f>IFERROR(ROUND($L62*VLOOKUP($M62,'Fast info vedlikeholdes sentral'!$B$15:$O$31,2,FALSE),0),"")</f>
        <v/>
      </c>
      <c r="P62" s="63" t="str">
        <f>IFERROR(ROUND($L62*VLOOKUP($M62,'Fast info vedlikeholdes sentral'!$B$15:$O$31,3,FALSE),0),"")</f>
        <v/>
      </c>
      <c r="Q62" s="63" t="str">
        <f>IFERROR(ROUND($L62*VLOOKUP($M62,'Fast info vedlikeholdes sentral'!$B$15:$O$31,4,FALSE),0),"")</f>
        <v/>
      </c>
      <c r="R62" s="63" t="str">
        <f>IFERROR(ROUND($L62*VLOOKUP($M62,'Fast info vedlikeholdes sentral'!$B$15:$O$31,5,FALSE),0),"")</f>
        <v/>
      </c>
      <c r="S62" s="63" t="str">
        <f>IFERROR(ROUND($L62*VLOOKUP($M62,'Fast info vedlikeholdes sentral'!$B$15:$O$31,6,FALSE),0),"")</f>
        <v/>
      </c>
      <c r="T62" s="63" t="str">
        <f>IFERROR(ROUND($L62*VLOOKUP($M62,'Fast info vedlikeholdes sentral'!$B$15:$O$31,7,FALSE),0),"")</f>
        <v/>
      </c>
      <c r="U62" s="63" t="str">
        <f>IFERROR(ROUND($L62*VLOOKUP($M62,'Fast info vedlikeholdes sentral'!$B$15:$O$31,8,FALSE),0),"")</f>
        <v/>
      </c>
      <c r="V62" s="63" t="str">
        <f>IFERROR(ROUND($L62*VLOOKUP($M62,'Fast info vedlikeholdes sentral'!$B$15:$O$31,9,FALSE),0),"")</f>
        <v/>
      </c>
      <c r="W62" s="63" t="str">
        <f>IFERROR(ROUND($L62*VLOOKUP($M62,'Fast info vedlikeholdes sentral'!$B$15:$O$31,10,FALSE),0),"")</f>
        <v/>
      </c>
      <c r="X62" s="63" t="str">
        <f>IFERROR(ROUND($L62*VLOOKUP($M62,'Fast info vedlikeholdes sentral'!$B$15:$O$31,11,FALSE),0),"")</f>
        <v/>
      </c>
      <c r="Y62" s="63" t="str">
        <f>IFERROR(ROUND($L62*VLOOKUP($M62,'Fast info vedlikeholdes sentral'!$B$15:$O$31,12,FALSE),0),"")</f>
        <v/>
      </c>
      <c r="Z62" s="63" t="str">
        <f>IFERROR(ROUND($L62*VLOOKUP($M62,'Fast info vedlikeholdes sentral'!$B$15:$O$31,13,FALSE),0),"")</f>
        <v/>
      </c>
      <c r="AA62" s="63" t="str">
        <f>IFERROR(ROUND($L62*VLOOKUP($M62,'Fast info vedlikeholdes sentral'!$B$15:$O$31,14,FALSE),0),"")</f>
        <v/>
      </c>
    </row>
    <row r="63" spans="1:27" ht="15.75" customHeight="1" x14ac:dyDescent="0.25">
      <c r="A63" s="22" t="str">
        <f t="shared" si="3"/>
        <v/>
      </c>
      <c r="B63" s="39" t="str">
        <f>IF(A63="group trans_id",MIN($B$28:B62)-1,"")</f>
        <v/>
      </c>
      <c r="C63" s="22">
        <v>0</v>
      </c>
      <c r="D63" s="27"/>
      <c r="E63" s="27" t="str">
        <f t="shared" si="9"/>
        <v/>
      </c>
      <c r="F63" s="27" t="str">
        <f t="shared" si="10"/>
        <v/>
      </c>
      <c r="G63" s="27" t="str">
        <f t="shared" si="11"/>
        <v/>
      </c>
      <c r="H63" s="27" t="str">
        <f t="shared" si="8"/>
        <v/>
      </c>
      <c r="I63" s="27"/>
      <c r="J63" s="27"/>
      <c r="K63" s="27"/>
      <c r="L63" s="62"/>
      <c r="M63" s="65"/>
      <c r="N63" s="62">
        <f t="shared" si="4"/>
        <v>0</v>
      </c>
      <c r="O63" s="63" t="str">
        <f>IFERROR(ROUND($L63*VLOOKUP($M63,'Fast info vedlikeholdes sentral'!$B$15:$O$31,2,FALSE),0),"")</f>
        <v/>
      </c>
      <c r="P63" s="63" t="str">
        <f>IFERROR(ROUND($L63*VLOOKUP($M63,'Fast info vedlikeholdes sentral'!$B$15:$O$31,3,FALSE),0),"")</f>
        <v/>
      </c>
      <c r="Q63" s="63" t="str">
        <f>IFERROR(ROUND($L63*VLOOKUP($M63,'Fast info vedlikeholdes sentral'!$B$15:$O$31,4,FALSE),0),"")</f>
        <v/>
      </c>
      <c r="R63" s="63" t="str">
        <f>IFERROR(ROUND($L63*VLOOKUP($M63,'Fast info vedlikeholdes sentral'!$B$15:$O$31,5,FALSE),0),"")</f>
        <v/>
      </c>
      <c r="S63" s="63" t="str">
        <f>IFERROR(ROUND($L63*VLOOKUP($M63,'Fast info vedlikeholdes sentral'!$B$15:$O$31,6,FALSE),0),"")</f>
        <v/>
      </c>
      <c r="T63" s="63" t="str">
        <f>IFERROR(ROUND($L63*VLOOKUP($M63,'Fast info vedlikeholdes sentral'!$B$15:$O$31,7,FALSE),0),"")</f>
        <v/>
      </c>
      <c r="U63" s="63" t="str">
        <f>IFERROR(ROUND($L63*VLOOKUP($M63,'Fast info vedlikeholdes sentral'!$B$15:$O$31,8,FALSE),0),"")</f>
        <v/>
      </c>
      <c r="V63" s="63" t="str">
        <f>IFERROR(ROUND($L63*VLOOKUP($M63,'Fast info vedlikeholdes sentral'!$B$15:$O$31,9,FALSE),0),"")</f>
        <v/>
      </c>
      <c r="W63" s="63" t="str">
        <f>IFERROR(ROUND($L63*VLOOKUP($M63,'Fast info vedlikeholdes sentral'!$B$15:$O$31,10,FALSE),0),"")</f>
        <v/>
      </c>
      <c r="X63" s="63" t="str">
        <f>IFERROR(ROUND($L63*VLOOKUP($M63,'Fast info vedlikeholdes sentral'!$B$15:$O$31,11,FALSE),0),"")</f>
        <v/>
      </c>
      <c r="Y63" s="63" t="str">
        <f>IFERROR(ROUND($L63*VLOOKUP($M63,'Fast info vedlikeholdes sentral'!$B$15:$O$31,12,FALSE),0),"")</f>
        <v/>
      </c>
      <c r="Z63" s="63" t="str">
        <f>IFERROR(ROUND($L63*VLOOKUP($M63,'Fast info vedlikeholdes sentral'!$B$15:$O$31,13,FALSE),0),"")</f>
        <v/>
      </c>
      <c r="AA63" s="63" t="str">
        <f>IFERROR(ROUND($L63*VLOOKUP($M63,'Fast info vedlikeholdes sentral'!$B$15:$O$31,14,FALSE),0),"")</f>
        <v/>
      </c>
    </row>
    <row r="64" spans="1:27" ht="15.75" customHeight="1" x14ac:dyDescent="0.25">
      <c r="A64" s="22" t="str">
        <f t="shared" si="3"/>
        <v/>
      </c>
      <c r="B64" s="39" t="str">
        <f>IF(A64="group trans_id",MIN($B$28:B63)-1,"")</f>
        <v/>
      </c>
      <c r="C64" s="22">
        <v>0</v>
      </c>
      <c r="D64" s="27"/>
      <c r="E64" s="27" t="str">
        <f t="shared" si="9"/>
        <v/>
      </c>
      <c r="F64" s="27" t="str">
        <f t="shared" si="10"/>
        <v/>
      </c>
      <c r="G64" s="27" t="str">
        <f t="shared" si="11"/>
        <v/>
      </c>
      <c r="H64" s="27" t="str">
        <f t="shared" si="8"/>
        <v/>
      </c>
      <c r="I64" s="27"/>
      <c r="J64" s="27"/>
      <c r="K64" s="27"/>
      <c r="L64" s="62"/>
      <c r="M64" s="65"/>
      <c r="N64" s="62">
        <f t="shared" si="4"/>
        <v>0</v>
      </c>
      <c r="O64" s="63" t="str">
        <f>IFERROR(ROUND($L64*VLOOKUP($M64,'Fast info vedlikeholdes sentral'!$B$15:$O$31,2,FALSE),0),"")</f>
        <v/>
      </c>
      <c r="P64" s="63" t="str">
        <f>IFERROR(ROUND($L64*VLOOKUP($M64,'Fast info vedlikeholdes sentral'!$B$15:$O$31,3,FALSE),0),"")</f>
        <v/>
      </c>
      <c r="Q64" s="63" t="str">
        <f>IFERROR(ROUND($L64*VLOOKUP($M64,'Fast info vedlikeholdes sentral'!$B$15:$O$31,4,FALSE),0),"")</f>
        <v/>
      </c>
      <c r="R64" s="63" t="str">
        <f>IFERROR(ROUND($L64*VLOOKUP($M64,'Fast info vedlikeholdes sentral'!$B$15:$O$31,5,FALSE),0),"")</f>
        <v/>
      </c>
      <c r="S64" s="63" t="str">
        <f>IFERROR(ROUND($L64*VLOOKUP($M64,'Fast info vedlikeholdes sentral'!$B$15:$O$31,6,FALSE),0),"")</f>
        <v/>
      </c>
      <c r="T64" s="63" t="str">
        <f>IFERROR(ROUND($L64*VLOOKUP($M64,'Fast info vedlikeholdes sentral'!$B$15:$O$31,7,FALSE),0),"")</f>
        <v/>
      </c>
      <c r="U64" s="63" t="str">
        <f>IFERROR(ROUND($L64*VLOOKUP($M64,'Fast info vedlikeholdes sentral'!$B$15:$O$31,8,FALSE),0),"")</f>
        <v/>
      </c>
      <c r="V64" s="63" t="str">
        <f>IFERROR(ROUND($L64*VLOOKUP($M64,'Fast info vedlikeholdes sentral'!$B$15:$O$31,9,FALSE),0),"")</f>
        <v/>
      </c>
      <c r="W64" s="63" t="str">
        <f>IFERROR(ROUND($L64*VLOOKUP($M64,'Fast info vedlikeholdes sentral'!$B$15:$O$31,10,FALSE),0),"")</f>
        <v/>
      </c>
      <c r="X64" s="63" t="str">
        <f>IFERROR(ROUND($L64*VLOOKUP($M64,'Fast info vedlikeholdes sentral'!$B$15:$O$31,11,FALSE),0),"")</f>
        <v/>
      </c>
      <c r="Y64" s="63" t="str">
        <f>IFERROR(ROUND($L64*VLOOKUP($M64,'Fast info vedlikeholdes sentral'!$B$15:$O$31,12,FALSE),0),"")</f>
        <v/>
      </c>
      <c r="Z64" s="63" t="str">
        <f>IFERROR(ROUND($L64*VLOOKUP($M64,'Fast info vedlikeholdes sentral'!$B$15:$O$31,13,FALSE),0),"")</f>
        <v/>
      </c>
      <c r="AA64" s="63" t="str">
        <f>IFERROR(ROUND($L64*VLOOKUP($M64,'Fast info vedlikeholdes sentral'!$B$15:$O$31,14,FALSE),0),"")</f>
        <v/>
      </c>
    </row>
    <row r="65" spans="1:27" ht="15.75" customHeight="1" x14ac:dyDescent="0.25">
      <c r="A65" s="22" t="str">
        <f t="shared" si="3"/>
        <v/>
      </c>
      <c r="B65" s="39" t="str">
        <f>IF(A65="group trans_id",MIN($B$28:B64)-1,"")</f>
        <v/>
      </c>
      <c r="C65" s="22">
        <v>0</v>
      </c>
      <c r="D65" s="27"/>
      <c r="E65" s="27" t="str">
        <f t="shared" si="9"/>
        <v/>
      </c>
      <c r="F65" s="27" t="str">
        <f t="shared" si="10"/>
        <v/>
      </c>
      <c r="G65" s="27" t="str">
        <f t="shared" si="11"/>
        <v/>
      </c>
      <c r="H65" s="27" t="str">
        <f t="shared" si="8"/>
        <v/>
      </c>
      <c r="I65" s="27"/>
      <c r="J65" s="27"/>
      <c r="K65" s="27"/>
      <c r="L65" s="62"/>
      <c r="M65" s="65"/>
      <c r="N65" s="62">
        <f t="shared" si="4"/>
        <v>0</v>
      </c>
      <c r="O65" s="63" t="str">
        <f>IFERROR(ROUND($L65*VLOOKUP($M65,'Fast info vedlikeholdes sentral'!$B$15:$O$31,2,FALSE),0),"")</f>
        <v/>
      </c>
      <c r="P65" s="63" t="str">
        <f>IFERROR(ROUND($L65*VLOOKUP($M65,'Fast info vedlikeholdes sentral'!$B$15:$O$31,3,FALSE),0),"")</f>
        <v/>
      </c>
      <c r="Q65" s="63" t="str">
        <f>IFERROR(ROUND($L65*VLOOKUP($M65,'Fast info vedlikeholdes sentral'!$B$15:$O$31,4,FALSE),0),"")</f>
        <v/>
      </c>
      <c r="R65" s="63" t="str">
        <f>IFERROR(ROUND($L65*VLOOKUP($M65,'Fast info vedlikeholdes sentral'!$B$15:$O$31,5,FALSE),0),"")</f>
        <v/>
      </c>
      <c r="S65" s="63" t="str">
        <f>IFERROR(ROUND($L65*VLOOKUP($M65,'Fast info vedlikeholdes sentral'!$B$15:$O$31,6,FALSE),0),"")</f>
        <v/>
      </c>
      <c r="T65" s="63" t="str">
        <f>IFERROR(ROUND($L65*VLOOKUP($M65,'Fast info vedlikeholdes sentral'!$B$15:$O$31,7,FALSE),0),"")</f>
        <v/>
      </c>
      <c r="U65" s="63" t="str">
        <f>IFERROR(ROUND($L65*VLOOKUP($M65,'Fast info vedlikeholdes sentral'!$B$15:$O$31,8,FALSE),0),"")</f>
        <v/>
      </c>
      <c r="V65" s="63" t="str">
        <f>IFERROR(ROUND($L65*VLOOKUP($M65,'Fast info vedlikeholdes sentral'!$B$15:$O$31,9,FALSE),0),"")</f>
        <v/>
      </c>
      <c r="W65" s="63" t="str">
        <f>IFERROR(ROUND($L65*VLOOKUP($M65,'Fast info vedlikeholdes sentral'!$B$15:$O$31,10,FALSE),0),"")</f>
        <v/>
      </c>
      <c r="X65" s="63" t="str">
        <f>IFERROR(ROUND($L65*VLOOKUP($M65,'Fast info vedlikeholdes sentral'!$B$15:$O$31,11,FALSE),0),"")</f>
        <v/>
      </c>
      <c r="Y65" s="63" t="str">
        <f>IFERROR(ROUND($L65*VLOOKUP($M65,'Fast info vedlikeholdes sentral'!$B$15:$O$31,12,FALSE),0),"")</f>
        <v/>
      </c>
      <c r="Z65" s="63" t="str">
        <f>IFERROR(ROUND($L65*VLOOKUP($M65,'Fast info vedlikeholdes sentral'!$B$15:$O$31,13,FALSE),0),"")</f>
        <v/>
      </c>
      <c r="AA65" s="63" t="str">
        <f>IFERROR(ROUND($L65*VLOOKUP($M65,'Fast info vedlikeholdes sentral'!$B$15:$O$31,14,FALSE),0),"")</f>
        <v/>
      </c>
    </row>
    <row r="66" spans="1:27" ht="15.75" customHeight="1" x14ac:dyDescent="0.25">
      <c r="A66" s="22" t="str">
        <f t="shared" si="3"/>
        <v/>
      </c>
      <c r="B66" s="39" t="str">
        <f>IF(A66="group trans_id",MIN($B$28:B65)-1,"")</f>
        <v/>
      </c>
      <c r="C66" s="22">
        <v>0</v>
      </c>
      <c r="D66" s="27"/>
      <c r="E66" s="27" t="str">
        <f t="shared" si="9"/>
        <v/>
      </c>
      <c r="F66" s="27" t="str">
        <f t="shared" si="10"/>
        <v/>
      </c>
      <c r="G66" s="27" t="str">
        <f t="shared" si="11"/>
        <v/>
      </c>
      <c r="H66" s="27" t="str">
        <f t="shared" si="8"/>
        <v/>
      </c>
      <c r="I66" s="27"/>
      <c r="J66" s="27"/>
      <c r="K66" s="27"/>
      <c r="L66" s="62"/>
      <c r="M66" s="65"/>
      <c r="N66" s="62">
        <f t="shared" si="4"/>
        <v>0</v>
      </c>
      <c r="O66" s="63" t="str">
        <f>IFERROR(ROUND($L66*VLOOKUP($M66,'Fast info vedlikeholdes sentral'!$B$15:$O$31,2,FALSE),0),"")</f>
        <v/>
      </c>
      <c r="P66" s="63" t="str">
        <f>IFERROR(ROUND($L66*VLOOKUP($M66,'Fast info vedlikeholdes sentral'!$B$15:$O$31,3,FALSE),0),"")</f>
        <v/>
      </c>
      <c r="Q66" s="63" t="str">
        <f>IFERROR(ROUND($L66*VLOOKUP($M66,'Fast info vedlikeholdes sentral'!$B$15:$O$31,4,FALSE),0),"")</f>
        <v/>
      </c>
      <c r="R66" s="63" t="str">
        <f>IFERROR(ROUND($L66*VLOOKUP($M66,'Fast info vedlikeholdes sentral'!$B$15:$O$31,5,FALSE),0),"")</f>
        <v/>
      </c>
      <c r="S66" s="63" t="str">
        <f>IFERROR(ROUND($L66*VLOOKUP($M66,'Fast info vedlikeholdes sentral'!$B$15:$O$31,6,FALSE),0),"")</f>
        <v/>
      </c>
      <c r="T66" s="63" t="str">
        <f>IFERROR(ROUND($L66*VLOOKUP($M66,'Fast info vedlikeholdes sentral'!$B$15:$O$31,7,FALSE),0),"")</f>
        <v/>
      </c>
      <c r="U66" s="63" t="str">
        <f>IFERROR(ROUND($L66*VLOOKUP($M66,'Fast info vedlikeholdes sentral'!$B$15:$O$31,8,FALSE),0),"")</f>
        <v/>
      </c>
      <c r="V66" s="63" t="str">
        <f>IFERROR(ROUND($L66*VLOOKUP($M66,'Fast info vedlikeholdes sentral'!$B$15:$O$31,9,FALSE),0),"")</f>
        <v/>
      </c>
      <c r="W66" s="63" t="str">
        <f>IFERROR(ROUND($L66*VLOOKUP($M66,'Fast info vedlikeholdes sentral'!$B$15:$O$31,10,FALSE),0),"")</f>
        <v/>
      </c>
      <c r="X66" s="63" t="str">
        <f>IFERROR(ROUND($L66*VLOOKUP($M66,'Fast info vedlikeholdes sentral'!$B$15:$O$31,11,FALSE),0),"")</f>
        <v/>
      </c>
      <c r="Y66" s="63" t="str">
        <f>IFERROR(ROUND($L66*VLOOKUP($M66,'Fast info vedlikeholdes sentral'!$B$15:$O$31,12,FALSE),0),"")</f>
        <v/>
      </c>
      <c r="Z66" s="63" t="str">
        <f>IFERROR(ROUND($L66*VLOOKUP($M66,'Fast info vedlikeholdes sentral'!$B$15:$O$31,13,FALSE),0),"")</f>
        <v/>
      </c>
      <c r="AA66" s="63" t="str">
        <f>IFERROR(ROUND($L66*VLOOKUP($M66,'Fast info vedlikeholdes sentral'!$B$15:$O$31,14,FALSE),0),"")</f>
        <v/>
      </c>
    </row>
    <row r="67" spans="1:27" ht="15.75" customHeight="1" x14ac:dyDescent="0.25">
      <c r="A67" s="22" t="str">
        <f t="shared" si="3"/>
        <v/>
      </c>
      <c r="B67" s="39" t="str">
        <f>IF(A67="group trans_id",MIN($B$28:B66)-1,"")</f>
        <v/>
      </c>
      <c r="C67" s="22">
        <v>0</v>
      </c>
      <c r="D67" s="27"/>
      <c r="E67" s="27" t="str">
        <f t="shared" si="9"/>
        <v/>
      </c>
      <c r="F67" s="27" t="str">
        <f t="shared" si="10"/>
        <v/>
      </c>
      <c r="G67" s="27" t="str">
        <f t="shared" si="11"/>
        <v/>
      </c>
      <c r="H67" s="27" t="str">
        <f t="shared" si="8"/>
        <v/>
      </c>
      <c r="I67" s="27"/>
      <c r="J67" s="27"/>
      <c r="K67" s="27"/>
      <c r="L67" s="62"/>
      <c r="M67" s="65"/>
      <c r="N67" s="62">
        <f t="shared" si="4"/>
        <v>0</v>
      </c>
      <c r="O67" s="63" t="str">
        <f>IFERROR(ROUND($L67*VLOOKUP($M67,'Fast info vedlikeholdes sentral'!$B$15:$O$31,2,FALSE),0),"")</f>
        <v/>
      </c>
      <c r="P67" s="63" t="str">
        <f>IFERROR(ROUND($L67*VLOOKUP($M67,'Fast info vedlikeholdes sentral'!$B$15:$O$31,3,FALSE),0),"")</f>
        <v/>
      </c>
      <c r="Q67" s="63" t="str">
        <f>IFERROR(ROUND($L67*VLOOKUP($M67,'Fast info vedlikeholdes sentral'!$B$15:$O$31,4,FALSE),0),"")</f>
        <v/>
      </c>
      <c r="R67" s="63" t="str">
        <f>IFERROR(ROUND($L67*VLOOKUP($M67,'Fast info vedlikeholdes sentral'!$B$15:$O$31,5,FALSE),0),"")</f>
        <v/>
      </c>
      <c r="S67" s="63" t="str">
        <f>IFERROR(ROUND($L67*VLOOKUP($M67,'Fast info vedlikeholdes sentral'!$B$15:$O$31,6,FALSE),0),"")</f>
        <v/>
      </c>
      <c r="T67" s="63" t="str">
        <f>IFERROR(ROUND($L67*VLOOKUP($M67,'Fast info vedlikeholdes sentral'!$B$15:$O$31,7,FALSE),0),"")</f>
        <v/>
      </c>
      <c r="U67" s="63" t="str">
        <f>IFERROR(ROUND($L67*VLOOKUP($M67,'Fast info vedlikeholdes sentral'!$B$15:$O$31,8,FALSE),0),"")</f>
        <v/>
      </c>
      <c r="V67" s="63" t="str">
        <f>IFERROR(ROUND($L67*VLOOKUP($M67,'Fast info vedlikeholdes sentral'!$B$15:$O$31,9,FALSE),0),"")</f>
        <v/>
      </c>
      <c r="W67" s="63" t="str">
        <f>IFERROR(ROUND($L67*VLOOKUP($M67,'Fast info vedlikeholdes sentral'!$B$15:$O$31,10,FALSE),0),"")</f>
        <v/>
      </c>
      <c r="X67" s="63" t="str">
        <f>IFERROR(ROUND($L67*VLOOKUP($M67,'Fast info vedlikeholdes sentral'!$B$15:$O$31,11,FALSE),0),"")</f>
        <v/>
      </c>
      <c r="Y67" s="63" t="str">
        <f>IFERROR(ROUND($L67*VLOOKUP($M67,'Fast info vedlikeholdes sentral'!$B$15:$O$31,12,FALSE),0),"")</f>
        <v/>
      </c>
      <c r="Z67" s="63" t="str">
        <f>IFERROR(ROUND($L67*VLOOKUP($M67,'Fast info vedlikeholdes sentral'!$B$15:$O$31,13,FALSE),0),"")</f>
        <v/>
      </c>
      <c r="AA67" s="63" t="str">
        <f>IFERROR(ROUND($L67*VLOOKUP($M67,'Fast info vedlikeholdes sentral'!$B$15:$O$31,14,FALSE),0),"")</f>
        <v/>
      </c>
    </row>
    <row r="68" spans="1:27" ht="15.75" customHeight="1" x14ac:dyDescent="0.25">
      <c r="A68" s="22" t="str">
        <f t="shared" si="3"/>
        <v/>
      </c>
      <c r="B68" s="39" t="str">
        <f>IF(A68="group trans_id",MIN($B$28:B67)-1,"")</f>
        <v/>
      </c>
      <c r="C68" s="22">
        <v>0</v>
      </c>
      <c r="D68" s="27"/>
      <c r="E68" s="27" t="str">
        <f t="shared" si="9"/>
        <v/>
      </c>
      <c r="F68" s="27" t="str">
        <f t="shared" si="10"/>
        <v/>
      </c>
      <c r="G68" s="27" t="str">
        <f t="shared" si="11"/>
        <v/>
      </c>
      <c r="H68" s="27" t="str">
        <f t="shared" si="8"/>
        <v/>
      </c>
      <c r="I68" s="27"/>
      <c r="J68" s="27"/>
      <c r="K68" s="27"/>
      <c r="L68" s="62"/>
      <c r="M68" s="65"/>
      <c r="N68" s="62">
        <f t="shared" si="4"/>
        <v>0</v>
      </c>
      <c r="O68" s="63" t="str">
        <f>IFERROR(ROUND($L68*VLOOKUP($M68,'Fast info vedlikeholdes sentral'!$B$15:$O$31,2,FALSE),0),"")</f>
        <v/>
      </c>
      <c r="P68" s="63" t="str">
        <f>IFERROR(ROUND($L68*VLOOKUP($M68,'Fast info vedlikeholdes sentral'!$B$15:$O$31,3,FALSE),0),"")</f>
        <v/>
      </c>
      <c r="Q68" s="63" t="str">
        <f>IFERROR(ROUND($L68*VLOOKUP($M68,'Fast info vedlikeholdes sentral'!$B$15:$O$31,4,FALSE),0),"")</f>
        <v/>
      </c>
      <c r="R68" s="63" t="str">
        <f>IFERROR(ROUND($L68*VLOOKUP($M68,'Fast info vedlikeholdes sentral'!$B$15:$O$31,5,FALSE),0),"")</f>
        <v/>
      </c>
      <c r="S68" s="63" t="str">
        <f>IFERROR(ROUND($L68*VLOOKUP($M68,'Fast info vedlikeholdes sentral'!$B$15:$O$31,6,FALSE),0),"")</f>
        <v/>
      </c>
      <c r="T68" s="63" t="str">
        <f>IFERROR(ROUND($L68*VLOOKUP($M68,'Fast info vedlikeholdes sentral'!$B$15:$O$31,7,FALSE),0),"")</f>
        <v/>
      </c>
      <c r="U68" s="63" t="str">
        <f>IFERROR(ROUND($L68*VLOOKUP($M68,'Fast info vedlikeholdes sentral'!$B$15:$O$31,8,FALSE),0),"")</f>
        <v/>
      </c>
      <c r="V68" s="63" t="str">
        <f>IFERROR(ROUND($L68*VLOOKUP($M68,'Fast info vedlikeholdes sentral'!$B$15:$O$31,9,FALSE),0),"")</f>
        <v/>
      </c>
      <c r="W68" s="63" t="str">
        <f>IFERROR(ROUND($L68*VLOOKUP($M68,'Fast info vedlikeholdes sentral'!$B$15:$O$31,10,FALSE),0),"")</f>
        <v/>
      </c>
      <c r="X68" s="63" t="str">
        <f>IFERROR(ROUND($L68*VLOOKUP($M68,'Fast info vedlikeholdes sentral'!$B$15:$O$31,11,FALSE),0),"")</f>
        <v/>
      </c>
      <c r="Y68" s="63" t="str">
        <f>IFERROR(ROUND($L68*VLOOKUP($M68,'Fast info vedlikeholdes sentral'!$B$15:$O$31,12,FALSE),0),"")</f>
        <v/>
      </c>
      <c r="Z68" s="63" t="str">
        <f>IFERROR(ROUND($L68*VLOOKUP($M68,'Fast info vedlikeholdes sentral'!$B$15:$O$31,13,FALSE),0),"")</f>
        <v/>
      </c>
      <c r="AA68" s="63" t="str">
        <f>IFERROR(ROUND($L68*VLOOKUP($M68,'Fast info vedlikeholdes sentral'!$B$15:$O$31,14,FALSE),0),"")</f>
        <v/>
      </c>
    </row>
    <row r="69" spans="1:27" ht="15.75" customHeight="1" x14ac:dyDescent="0.25">
      <c r="A69" s="22" t="str">
        <f t="shared" si="3"/>
        <v/>
      </c>
      <c r="B69" s="39" t="str">
        <f>IF(A69="group trans_id",MIN($B$28:B68)-1,"")</f>
        <v/>
      </c>
      <c r="C69" s="22">
        <v>0</v>
      </c>
      <c r="D69" s="27"/>
      <c r="E69" s="27" t="str">
        <f t="shared" si="9"/>
        <v/>
      </c>
      <c r="F69" s="27" t="str">
        <f t="shared" si="10"/>
        <v/>
      </c>
      <c r="G69" s="27" t="str">
        <f t="shared" si="11"/>
        <v/>
      </c>
      <c r="H69" s="27" t="str">
        <f t="shared" si="8"/>
        <v/>
      </c>
      <c r="I69" s="27"/>
      <c r="J69" s="27"/>
      <c r="K69" s="27"/>
      <c r="L69" s="62"/>
      <c r="M69" s="65"/>
      <c r="N69" s="62">
        <f t="shared" si="4"/>
        <v>0</v>
      </c>
      <c r="O69" s="63" t="str">
        <f>IFERROR(ROUND($L69*VLOOKUP($M69,'Fast info vedlikeholdes sentral'!$B$15:$O$31,2,FALSE),0),"")</f>
        <v/>
      </c>
      <c r="P69" s="63" t="str">
        <f>IFERROR(ROUND($L69*VLOOKUP($M69,'Fast info vedlikeholdes sentral'!$B$15:$O$31,3,FALSE),0),"")</f>
        <v/>
      </c>
      <c r="Q69" s="63" t="str">
        <f>IFERROR(ROUND($L69*VLOOKUP($M69,'Fast info vedlikeholdes sentral'!$B$15:$O$31,4,FALSE),0),"")</f>
        <v/>
      </c>
      <c r="R69" s="63" t="str">
        <f>IFERROR(ROUND($L69*VLOOKUP($M69,'Fast info vedlikeholdes sentral'!$B$15:$O$31,5,FALSE),0),"")</f>
        <v/>
      </c>
      <c r="S69" s="63" t="str">
        <f>IFERROR(ROUND($L69*VLOOKUP($M69,'Fast info vedlikeholdes sentral'!$B$15:$O$31,6,FALSE),0),"")</f>
        <v/>
      </c>
      <c r="T69" s="63" t="str">
        <f>IFERROR(ROUND($L69*VLOOKUP($M69,'Fast info vedlikeholdes sentral'!$B$15:$O$31,7,FALSE),0),"")</f>
        <v/>
      </c>
      <c r="U69" s="63" t="str">
        <f>IFERROR(ROUND($L69*VLOOKUP($M69,'Fast info vedlikeholdes sentral'!$B$15:$O$31,8,FALSE),0),"")</f>
        <v/>
      </c>
      <c r="V69" s="63" t="str">
        <f>IFERROR(ROUND($L69*VLOOKUP($M69,'Fast info vedlikeholdes sentral'!$B$15:$O$31,9,FALSE),0),"")</f>
        <v/>
      </c>
      <c r="W69" s="63" t="str">
        <f>IFERROR(ROUND($L69*VLOOKUP($M69,'Fast info vedlikeholdes sentral'!$B$15:$O$31,10,FALSE),0),"")</f>
        <v/>
      </c>
      <c r="X69" s="63" t="str">
        <f>IFERROR(ROUND($L69*VLOOKUP($M69,'Fast info vedlikeholdes sentral'!$B$15:$O$31,11,FALSE),0),"")</f>
        <v/>
      </c>
      <c r="Y69" s="63" t="str">
        <f>IFERROR(ROUND($L69*VLOOKUP($M69,'Fast info vedlikeholdes sentral'!$B$15:$O$31,12,FALSE),0),"")</f>
        <v/>
      </c>
      <c r="Z69" s="63" t="str">
        <f>IFERROR(ROUND($L69*VLOOKUP($M69,'Fast info vedlikeholdes sentral'!$B$15:$O$31,13,FALSE),0),"")</f>
        <v/>
      </c>
      <c r="AA69" s="63" t="str">
        <f>IFERROR(ROUND($L69*VLOOKUP($M69,'Fast info vedlikeholdes sentral'!$B$15:$O$31,14,FALSE),0),"")</f>
        <v/>
      </c>
    </row>
    <row r="70" spans="1:27" ht="15.75" customHeight="1" x14ac:dyDescent="0.25">
      <c r="A70" s="22" t="str">
        <f t="shared" si="3"/>
        <v/>
      </c>
      <c r="B70" s="39" t="str">
        <f>IF(A70="group trans_id",MIN($B$28:B69)-1,"")</f>
        <v/>
      </c>
      <c r="C70" s="22">
        <v>0</v>
      </c>
      <c r="D70" s="27"/>
      <c r="E70" s="27" t="str">
        <f t="shared" si="9"/>
        <v/>
      </c>
      <c r="F70" s="27" t="str">
        <f t="shared" si="10"/>
        <v/>
      </c>
      <c r="G70" s="27" t="str">
        <f t="shared" si="11"/>
        <v/>
      </c>
      <c r="H70" s="27" t="str">
        <f t="shared" si="8"/>
        <v/>
      </c>
      <c r="I70" s="27"/>
      <c r="J70" s="27"/>
      <c r="K70" s="27"/>
      <c r="L70" s="62"/>
      <c r="M70" s="65"/>
      <c r="N70" s="62">
        <f t="shared" si="4"/>
        <v>0</v>
      </c>
      <c r="O70" s="63" t="str">
        <f>IFERROR(ROUND($L70*VLOOKUP($M70,'Fast info vedlikeholdes sentral'!$B$15:$O$31,2,FALSE),0),"")</f>
        <v/>
      </c>
      <c r="P70" s="63" t="str">
        <f>IFERROR(ROUND($L70*VLOOKUP($M70,'Fast info vedlikeholdes sentral'!$B$15:$O$31,3,FALSE),0),"")</f>
        <v/>
      </c>
      <c r="Q70" s="63" t="str">
        <f>IFERROR(ROUND($L70*VLOOKUP($M70,'Fast info vedlikeholdes sentral'!$B$15:$O$31,4,FALSE),0),"")</f>
        <v/>
      </c>
      <c r="R70" s="63" t="str">
        <f>IFERROR(ROUND($L70*VLOOKUP($M70,'Fast info vedlikeholdes sentral'!$B$15:$O$31,5,FALSE),0),"")</f>
        <v/>
      </c>
      <c r="S70" s="63" t="str">
        <f>IFERROR(ROUND($L70*VLOOKUP($M70,'Fast info vedlikeholdes sentral'!$B$15:$O$31,6,FALSE),0),"")</f>
        <v/>
      </c>
      <c r="T70" s="63" t="str">
        <f>IFERROR(ROUND($L70*VLOOKUP($M70,'Fast info vedlikeholdes sentral'!$B$15:$O$31,7,FALSE),0),"")</f>
        <v/>
      </c>
      <c r="U70" s="63" t="str">
        <f>IFERROR(ROUND($L70*VLOOKUP($M70,'Fast info vedlikeholdes sentral'!$B$15:$O$31,8,FALSE),0),"")</f>
        <v/>
      </c>
      <c r="V70" s="63" t="str">
        <f>IFERROR(ROUND($L70*VLOOKUP($M70,'Fast info vedlikeholdes sentral'!$B$15:$O$31,9,FALSE),0),"")</f>
        <v/>
      </c>
      <c r="W70" s="63" t="str">
        <f>IFERROR(ROUND($L70*VLOOKUP($M70,'Fast info vedlikeholdes sentral'!$B$15:$O$31,10,FALSE),0),"")</f>
        <v/>
      </c>
      <c r="X70" s="63" t="str">
        <f>IFERROR(ROUND($L70*VLOOKUP($M70,'Fast info vedlikeholdes sentral'!$B$15:$O$31,11,FALSE),0),"")</f>
        <v/>
      </c>
      <c r="Y70" s="63" t="str">
        <f>IFERROR(ROUND($L70*VLOOKUP($M70,'Fast info vedlikeholdes sentral'!$B$15:$O$31,12,FALSE),0),"")</f>
        <v/>
      </c>
      <c r="Z70" s="63" t="str">
        <f>IFERROR(ROUND($L70*VLOOKUP($M70,'Fast info vedlikeholdes sentral'!$B$15:$O$31,13,FALSE),0),"")</f>
        <v/>
      </c>
      <c r="AA70" s="63" t="str">
        <f>IFERROR(ROUND($L70*VLOOKUP($M70,'Fast info vedlikeholdes sentral'!$B$15:$O$31,14,FALSE),0),"")</f>
        <v/>
      </c>
    </row>
    <row r="71" spans="1:27" ht="15.75" customHeight="1" x14ac:dyDescent="0.25">
      <c r="A71" s="22" t="str">
        <f t="shared" si="3"/>
        <v/>
      </c>
      <c r="B71" s="39" t="str">
        <f>IF(A71="group trans_id",MIN($B$28:B70)-1,"")</f>
        <v/>
      </c>
      <c r="C71" s="22">
        <v>0</v>
      </c>
      <c r="D71" s="27"/>
      <c r="E71" s="27" t="str">
        <f t="shared" si="9"/>
        <v/>
      </c>
      <c r="F71" s="27" t="str">
        <f t="shared" si="10"/>
        <v/>
      </c>
      <c r="G71" s="27" t="str">
        <f t="shared" si="11"/>
        <v/>
      </c>
      <c r="H71" s="27" t="str">
        <f t="shared" si="8"/>
        <v/>
      </c>
      <c r="I71" s="27"/>
      <c r="J71" s="27"/>
      <c r="K71" s="27"/>
      <c r="L71" s="62"/>
      <c r="M71" s="65"/>
      <c r="N71" s="62">
        <f t="shared" si="4"/>
        <v>0</v>
      </c>
      <c r="O71" s="63" t="str">
        <f>IFERROR(ROUND($L71*VLOOKUP($M71,'Fast info vedlikeholdes sentral'!$B$15:$O$31,2,FALSE),0),"")</f>
        <v/>
      </c>
      <c r="P71" s="63" t="str">
        <f>IFERROR(ROUND($L71*VLOOKUP($M71,'Fast info vedlikeholdes sentral'!$B$15:$O$31,3,FALSE),0),"")</f>
        <v/>
      </c>
      <c r="Q71" s="63" t="str">
        <f>IFERROR(ROUND($L71*VLOOKUP($M71,'Fast info vedlikeholdes sentral'!$B$15:$O$31,4,FALSE),0),"")</f>
        <v/>
      </c>
      <c r="R71" s="63" t="str">
        <f>IFERROR(ROUND($L71*VLOOKUP($M71,'Fast info vedlikeholdes sentral'!$B$15:$O$31,5,FALSE),0),"")</f>
        <v/>
      </c>
      <c r="S71" s="63" t="str">
        <f>IFERROR(ROUND($L71*VLOOKUP($M71,'Fast info vedlikeholdes sentral'!$B$15:$O$31,6,FALSE),0),"")</f>
        <v/>
      </c>
      <c r="T71" s="63" t="str">
        <f>IFERROR(ROUND($L71*VLOOKUP($M71,'Fast info vedlikeholdes sentral'!$B$15:$O$31,7,FALSE),0),"")</f>
        <v/>
      </c>
      <c r="U71" s="63" t="str">
        <f>IFERROR(ROUND($L71*VLOOKUP($M71,'Fast info vedlikeholdes sentral'!$B$15:$O$31,8,FALSE),0),"")</f>
        <v/>
      </c>
      <c r="V71" s="63" t="str">
        <f>IFERROR(ROUND($L71*VLOOKUP($M71,'Fast info vedlikeholdes sentral'!$B$15:$O$31,9,FALSE),0),"")</f>
        <v/>
      </c>
      <c r="W71" s="63" t="str">
        <f>IFERROR(ROUND($L71*VLOOKUP($M71,'Fast info vedlikeholdes sentral'!$B$15:$O$31,10,FALSE),0),"")</f>
        <v/>
      </c>
      <c r="X71" s="63" t="str">
        <f>IFERROR(ROUND($L71*VLOOKUP($M71,'Fast info vedlikeholdes sentral'!$B$15:$O$31,11,FALSE),0),"")</f>
        <v/>
      </c>
      <c r="Y71" s="63" t="str">
        <f>IFERROR(ROUND($L71*VLOOKUP($M71,'Fast info vedlikeholdes sentral'!$B$15:$O$31,12,FALSE),0),"")</f>
        <v/>
      </c>
      <c r="Z71" s="63" t="str">
        <f>IFERROR(ROUND($L71*VLOOKUP($M71,'Fast info vedlikeholdes sentral'!$B$15:$O$31,13,FALSE),0),"")</f>
        <v/>
      </c>
      <c r="AA71" s="63" t="str">
        <f>IFERROR(ROUND($L71*VLOOKUP($M71,'Fast info vedlikeholdes sentral'!$B$15:$O$31,14,FALSE),0),"")</f>
        <v/>
      </c>
    </row>
    <row r="72" spans="1:27" ht="15.75" customHeight="1" x14ac:dyDescent="0.25">
      <c r="A72" s="22" t="str">
        <f t="shared" si="3"/>
        <v/>
      </c>
      <c r="B72" s="39" t="str">
        <f>IF(A72="group trans_id",MIN($B$28:B71)-1,"")</f>
        <v/>
      </c>
      <c r="C72" s="22">
        <v>0</v>
      </c>
      <c r="D72" s="27"/>
      <c r="E72" s="27" t="str">
        <f t="shared" si="9"/>
        <v/>
      </c>
      <c r="F72" s="27" t="str">
        <f t="shared" si="10"/>
        <v/>
      </c>
      <c r="G72" s="27" t="str">
        <f t="shared" si="11"/>
        <v/>
      </c>
      <c r="H72" s="27" t="str">
        <f t="shared" si="8"/>
        <v/>
      </c>
      <c r="I72" s="27"/>
      <c r="J72" s="27"/>
      <c r="K72" s="27"/>
      <c r="L72" s="62"/>
      <c r="M72" s="65"/>
      <c r="N72" s="62">
        <f t="shared" si="4"/>
        <v>0</v>
      </c>
      <c r="O72" s="63" t="str">
        <f>IFERROR(ROUND($L72*VLOOKUP($M72,'Fast info vedlikeholdes sentral'!$B$15:$O$31,2,FALSE),0),"")</f>
        <v/>
      </c>
      <c r="P72" s="63" t="str">
        <f>IFERROR(ROUND($L72*VLOOKUP($M72,'Fast info vedlikeholdes sentral'!$B$15:$O$31,3,FALSE),0),"")</f>
        <v/>
      </c>
      <c r="Q72" s="63" t="str">
        <f>IFERROR(ROUND($L72*VLOOKUP($M72,'Fast info vedlikeholdes sentral'!$B$15:$O$31,4,FALSE),0),"")</f>
        <v/>
      </c>
      <c r="R72" s="63" t="str">
        <f>IFERROR(ROUND($L72*VLOOKUP($M72,'Fast info vedlikeholdes sentral'!$B$15:$O$31,5,FALSE),0),"")</f>
        <v/>
      </c>
      <c r="S72" s="63" t="str">
        <f>IFERROR(ROUND($L72*VLOOKUP($M72,'Fast info vedlikeholdes sentral'!$B$15:$O$31,6,FALSE),0),"")</f>
        <v/>
      </c>
      <c r="T72" s="63" t="str">
        <f>IFERROR(ROUND($L72*VLOOKUP($M72,'Fast info vedlikeholdes sentral'!$B$15:$O$31,7,FALSE),0),"")</f>
        <v/>
      </c>
      <c r="U72" s="63" t="str">
        <f>IFERROR(ROUND($L72*VLOOKUP($M72,'Fast info vedlikeholdes sentral'!$B$15:$O$31,8,FALSE),0),"")</f>
        <v/>
      </c>
      <c r="V72" s="63" t="str">
        <f>IFERROR(ROUND($L72*VLOOKUP($M72,'Fast info vedlikeholdes sentral'!$B$15:$O$31,9,FALSE),0),"")</f>
        <v/>
      </c>
      <c r="W72" s="63" t="str">
        <f>IFERROR(ROUND($L72*VLOOKUP($M72,'Fast info vedlikeholdes sentral'!$B$15:$O$31,10,FALSE),0),"")</f>
        <v/>
      </c>
      <c r="X72" s="63" t="str">
        <f>IFERROR(ROUND($L72*VLOOKUP($M72,'Fast info vedlikeholdes sentral'!$B$15:$O$31,11,FALSE),0),"")</f>
        <v/>
      </c>
      <c r="Y72" s="63" t="str">
        <f>IFERROR(ROUND($L72*VLOOKUP($M72,'Fast info vedlikeholdes sentral'!$B$15:$O$31,12,FALSE),0),"")</f>
        <v/>
      </c>
      <c r="Z72" s="63" t="str">
        <f>IFERROR(ROUND($L72*VLOOKUP($M72,'Fast info vedlikeholdes sentral'!$B$15:$O$31,13,FALSE),0),"")</f>
        <v/>
      </c>
      <c r="AA72" s="63" t="str">
        <f>IFERROR(ROUND($L72*VLOOKUP($M72,'Fast info vedlikeholdes sentral'!$B$15:$O$31,14,FALSE),0),"")</f>
        <v/>
      </c>
    </row>
    <row r="73" spans="1:27" ht="15.75" customHeight="1" x14ac:dyDescent="0.25">
      <c r="A73" s="22" t="str">
        <f t="shared" si="3"/>
        <v/>
      </c>
      <c r="B73" s="39" t="str">
        <f>IF(A73="group trans_id",MIN($B$28:B72)-1,"")</f>
        <v/>
      </c>
      <c r="C73" s="22">
        <v>0</v>
      </c>
      <c r="D73" s="27"/>
      <c r="E73" s="27" t="str">
        <f t="shared" si="9"/>
        <v/>
      </c>
      <c r="F73" s="27" t="str">
        <f t="shared" si="10"/>
        <v/>
      </c>
      <c r="G73" s="27" t="str">
        <f t="shared" si="11"/>
        <v/>
      </c>
      <c r="H73" s="27" t="str">
        <f t="shared" si="8"/>
        <v/>
      </c>
      <c r="I73" s="27"/>
      <c r="J73" s="27"/>
      <c r="K73" s="27"/>
      <c r="L73" s="62"/>
      <c r="M73" s="65"/>
      <c r="N73" s="62">
        <f t="shared" si="4"/>
        <v>0</v>
      </c>
      <c r="O73" s="63" t="str">
        <f>IFERROR(ROUND($L73*VLOOKUP($M73,'Fast info vedlikeholdes sentral'!$B$15:$O$31,2,FALSE),0),"")</f>
        <v/>
      </c>
      <c r="P73" s="63" t="str">
        <f>IFERROR(ROUND($L73*VLOOKUP($M73,'Fast info vedlikeholdes sentral'!$B$15:$O$31,3,FALSE),0),"")</f>
        <v/>
      </c>
      <c r="Q73" s="63" t="str">
        <f>IFERROR(ROUND($L73*VLOOKUP($M73,'Fast info vedlikeholdes sentral'!$B$15:$O$31,4,FALSE),0),"")</f>
        <v/>
      </c>
      <c r="R73" s="63" t="str">
        <f>IFERROR(ROUND($L73*VLOOKUP($M73,'Fast info vedlikeholdes sentral'!$B$15:$O$31,5,FALSE),0),"")</f>
        <v/>
      </c>
      <c r="S73" s="63" t="str">
        <f>IFERROR(ROUND($L73*VLOOKUP($M73,'Fast info vedlikeholdes sentral'!$B$15:$O$31,6,FALSE),0),"")</f>
        <v/>
      </c>
      <c r="T73" s="63" t="str">
        <f>IFERROR(ROUND($L73*VLOOKUP($M73,'Fast info vedlikeholdes sentral'!$B$15:$O$31,7,FALSE),0),"")</f>
        <v/>
      </c>
      <c r="U73" s="63" t="str">
        <f>IFERROR(ROUND($L73*VLOOKUP($M73,'Fast info vedlikeholdes sentral'!$B$15:$O$31,8,FALSE),0),"")</f>
        <v/>
      </c>
      <c r="V73" s="63" t="str">
        <f>IFERROR(ROUND($L73*VLOOKUP($M73,'Fast info vedlikeholdes sentral'!$B$15:$O$31,9,FALSE),0),"")</f>
        <v/>
      </c>
      <c r="W73" s="63" t="str">
        <f>IFERROR(ROUND($L73*VLOOKUP($M73,'Fast info vedlikeholdes sentral'!$B$15:$O$31,10,FALSE),0),"")</f>
        <v/>
      </c>
      <c r="X73" s="63" t="str">
        <f>IFERROR(ROUND($L73*VLOOKUP($M73,'Fast info vedlikeholdes sentral'!$B$15:$O$31,11,FALSE),0),"")</f>
        <v/>
      </c>
      <c r="Y73" s="63" t="str">
        <f>IFERROR(ROUND($L73*VLOOKUP($M73,'Fast info vedlikeholdes sentral'!$B$15:$O$31,12,FALSE),0),"")</f>
        <v/>
      </c>
      <c r="Z73" s="63" t="str">
        <f>IFERROR(ROUND($L73*VLOOKUP($M73,'Fast info vedlikeholdes sentral'!$B$15:$O$31,13,FALSE),0),"")</f>
        <v/>
      </c>
      <c r="AA73" s="63" t="str">
        <f>IFERROR(ROUND($L73*VLOOKUP($M73,'Fast info vedlikeholdes sentral'!$B$15:$O$31,14,FALSE),0),"")</f>
        <v/>
      </c>
    </row>
    <row r="74" spans="1:27" ht="15.75" customHeight="1" x14ac:dyDescent="0.25">
      <c r="A74" s="22" t="str">
        <f t="shared" si="3"/>
        <v/>
      </c>
      <c r="B74" s="39" t="str">
        <f>IF(A74="group trans_id",MIN($B$28:B73)-1,"")</f>
        <v/>
      </c>
      <c r="C74" s="22">
        <v>0</v>
      </c>
      <c r="D74" s="27"/>
      <c r="E74" s="27" t="str">
        <f t="shared" si="9"/>
        <v/>
      </c>
      <c r="F74" s="27" t="str">
        <f t="shared" si="10"/>
        <v/>
      </c>
      <c r="G74" s="27" t="str">
        <f t="shared" si="11"/>
        <v/>
      </c>
      <c r="H74" s="27" t="str">
        <f t="shared" si="8"/>
        <v/>
      </c>
      <c r="I74" s="27"/>
      <c r="J74" s="27"/>
      <c r="K74" s="27"/>
      <c r="L74" s="62"/>
      <c r="M74" s="65"/>
      <c r="N74" s="62">
        <f t="shared" si="4"/>
        <v>0</v>
      </c>
      <c r="O74" s="63" t="str">
        <f>IFERROR(ROUND($L74*VLOOKUP($M74,'Fast info vedlikeholdes sentral'!$B$15:$O$31,2,FALSE),0),"")</f>
        <v/>
      </c>
      <c r="P74" s="63" t="str">
        <f>IFERROR(ROUND($L74*VLOOKUP($M74,'Fast info vedlikeholdes sentral'!$B$15:$O$31,3,FALSE),0),"")</f>
        <v/>
      </c>
      <c r="Q74" s="63" t="str">
        <f>IFERROR(ROUND($L74*VLOOKUP($M74,'Fast info vedlikeholdes sentral'!$B$15:$O$31,4,FALSE),0),"")</f>
        <v/>
      </c>
      <c r="R74" s="63" t="str">
        <f>IFERROR(ROUND($L74*VLOOKUP($M74,'Fast info vedlikeholdes sentral'!$B$15:$O$31,5,FALSE),0),"")</f>
        <v/>
      </c>
      <c r="S74" s="63" t="str">
        <f>IFERROR(ROUND($L74*VLOOKUP($M74,'Fast info vedlikeholdes sentral'!$B$15:$O$31,6,FALSE),0),"")</f>
        <v/>
      </c>
      <c r="T74" s="63" t="str">
        <f>IFERROR(ROUND($L74*VLOOKUP($M74,'Fast info vedlikeholdes sentral'!$B$15:$O$31,7,FALSE),0),"")</f>
        <v/>
      </c>
      <c r="U74" s="63" t="str">
        <f>IFERROR(ROUND($L74*VLOOKUP($M74,'Fast info vedlikeholdes sentral'!$B$15:$O$31,8,FALSE),0),"")</f>
        <v/>
      </c>
      <c r="V74" s="63" t="str">
        <f>IFERROR(ROUND($L74*VLOOKUP($M74,'Fast info vedlikeholdes sentral'!$B$15:$O$31,9,FALSE),0),"")</f>
        <v/>
      </c>
      <c r="W74" s="63" t="str">
        <f>IFERROR(ROUND($L74*VLOOKUP($M74,'Fast info vedlikeholdes sentral'!$B$15:$O$31,10,FALSE),0),"")</f>
        <v/>
      </c>
      <c r="X74" s="63" t="str">
        <f>IFERROR(ROUND($L74*VLOOKUP($M74,'Fast info vedlikeholdes sentral'!$B$15:$O$31,11,FALSE),0),"")</f>
        <v/>
      </c>
      <c r="Y74" s="63" t="str">
        <f>IFERROR(ROUND($L74*VLOOKUP($M74,'Fast info vedlikeholdes sentral'!$B$15:$O$31,12,FALSE),0),"")</f>
        <v/>
      </c>
      <c r="Z74" s="63" t="str">
        <f>IFERROR(ROUND($L74*VLOOKUP($M74,'Fast info vedlikeholdes sentral'!$B$15:$O$31,13,FALSE),0),"")</f>
        <v/>
      </c>
      <c r="AA74" s="63" t="str">
        <f>IFERROR(ROUND($L74*VLOOKUP($M74,'Fast info vedlikeholdes sentral'!$B$15:$O$31,14,FALSE),0),"")</f>
        <v/>
      </c>
    </row>
    <row r="75" spans="1:27" ht="15.75" customHeight="1" x14ac:dyDescent="0.25">
      <c r="A75" s="22" t="str">
        <f t="shared" si="3"/>
        <v/>
      </c>
      <c r="B75" s="39" t="str">
        <f>IF(A75="group trans_id",MIN($B$28:B74)-1,"")</f>
        <v/>
      </c>
      <c r="C75" s="22">
        <v>0</v>
      </c>
      <c r="D75" s="27"/>
      <c r="E75" s="27" t="str">
        <f t="shared" si="9"/>
        <v/>
      </c>
      <c r="F75" s="27" t="str">
        <f t="shared" si="10"/>
        <v/>
      </c>
      <c r="G75" s="27" t="str">
        <f t="shared" si="11"/>
        <v/>
      </c>
      <c r="H75" s="27" t="str">
        <f t="shared" si="8"/>
        <v/>
      </c>
      <c r="I75" s="27"/>
      <c r="J75" s="27"/>
      <c r="K75" s="27"/>
      <c r="L75" s="62"/>
      <c r="M75" s="65"/>
      <c r="N75" s="62">
        <f t="shared" si="4"/>
        <v>0</v>
      </c>
      <c r="O75" s="63" t="str">
        <f>IFERROR(ROUND($L75*VLOOKUP($M75,'Fast info vedlikeholdes sentral'!$B$15:$O$31,2,FALSE),0),"")</f>
        <v/>
      </c>
      <c r="P75" s="63" t="str">
        <f>IFERROR(ROUND($L75*VLOOKUP($M75,'Fast info vedlikeholdes sentral'!$B$15:$O$31,3,FALSE),0),"")</f>
        <v/>
      </c>
      <c r="Q75" s="63" t="str">
        <f>IFERROR(ROUND($L75*VLOOKUP($M75,'Fast info vedlikeholdes sentral'!$B$15:$O$31,4,FALSE),0),"")</f>
        <v/>
      </c>
      <c r="R75" s="63" t="str">
        <f>IFERROR(ROUND($L75*VLOOKUP($M75,'Fast info vedlikeholdes sentral'!$B$15:$O$31,5,FALSE),0),"")</f>
        <v/>
      </c>
      <c r="S75" s="63" t="str">
        <f>IFERROR(ROUND($L75*VLOOKUP($M75,'Fast info vedlikeholdes sentral'!$B$15:$O$31,6,FALSE),0),"")</f>
        <v/>
      </c>
      <c r="T75" s="63" t="str">
        <f>IFERROR(ROUND($L75*VLOOKUP($M75,'Fast info vedlikeholdes sentral'!$B$15:$O$31,7,FALSE),0),"")</f>
        <v/>
      </c>
      <c r="U75" s="63" t="str">
        <f>IFERROR(ROUND($L75*VLOOKUP($M75,'Fast info vedlikeholdes sentral'!$B$15:$O$31,8,FALSE),0),"")</f>
        <v/>
      </c>
      <c r="V75" s="63" t="str">
        <f>IFERROR(ROUND($L75*VLOOKUP($M75,'Fast info vedlikeholdes sentral'!$B$15:$O$31,9,FALSE),0),"")</f>
        <v/>
      </c>
      <c r="W75" s="63" t="str">
        <f>IFERROR(ROUND($L75*VLOOKUP($M75,'Fast info vedlikeholdes sentral'!$B$15:$O$31,10,FALSE),0),"")</f>
        <v/>
      </c>
      <c r="X75" s="63" t="str">
        <f>IFERROR(ROUND($L75*VLOOKUP($M75,'Fast info vedlikeholdes sentral'!$B$15:$O$31,11,FALSE),0),"")</f>
        <v/>
      </c>
      <c r="Y75" s="63" t="str">
        <f>IFERROR(ROUND($L75*VLOOKUP($M75,'Fast info vedlikeholdes sentral'!$B$15:$O$31,12,FALSE),0),"")</f>
        <v/>
      </c>
      <c r="Z75" s="63" t="str">
        <f>IFERROR(ROUND($L75*VLOOKUP($M75,'Fast info vedlikeholdes sentral'!$B$15:$O$31,13,FALSE),0),"")</f>
        <v/>
      </c>
      <c r="AA75" s="63" t="str">
        <f>IFERROR(ROUND($L75*VLOOKUP($M75,'Fast info vedlikeholdes sentral'!$B$15:$O$31,14,FALSE),0),"")</f>
        <v/>
      </c>
    </row>
    <row r="76" spans="1:27" ht="15.75" customHeight="1" x14ac:dyDescent="0.25">
      <c r="A76" s="22" t="str">
        <f t="shared" si="3"/>
        <v/>
      </c>
      <c r="B76" s="39" t="str">
        <f>IF(A76="group trans_id",MIN($B$28:B75)-1,"")</f>
        <v/>
      </c>
      <c r="C76" s="22">
        <v>0</v>
      </c>
      <c r="D76" s="27"/>
      <c r="E76" s="27" t="str">
        <f t="shared" si="9"/>
        <v/>
      </c>
      <c r="F76" s="27" t="str">
        <f t="shared" si="10"/>
        <v/>
      </c>
      <c r="G76" s="27" t="str">
        <f t="shared" si="11"/>
        <v/>
      </c>
      <c r="H76" s="27" t="str">
        <f t="shared" si="8"/>
        <v/>
      </c>
      <c r="I76" s="27"/>
      <c r="J76" s="27"/>
      <c r="K76" s="27"/>
      <c r="L76" s="62"/>
      <c r="M76" s="65"/>
      <c r="N76" s="62">
        <f t="shared" si="4"/>
        <v>0</v>
      </c>
      <c r="O76" s="63" t="str">
        <f>IFERROR(ROUND($L76*VLOOKUP($M76,'Fast info vedlikeholdes sentral'!$B$15:$O$31,2,FALSE),0),"")</f>
        <v/>
      </c>
      <c r="P76" s="63" t="str">
        <f>IFERROR(ROUND($L76*VLOOKUP($M76,'Fast info vedlikeholdes sentral'!$B$15:$O$31,3,FALSE),0),"")</f>
        <v/>
      </c>
      <c r="Q76" s="63" t="str">
        <f>IFERROR(ROUND($L76*VLOOKUP($M76,'Fast info vedlikeholdes sentral'!$B$15:$O$31,4,FALSE),0),"")</f>
        <v/>
      </c>
      <c r="R76" s="63" t="str">
        <f>IFERROR(ROUND($L76*VLOOKUP($M76,'Fast info vedlikeholdes sentral'!$B$15:$O$31,5,FALSE),0),"")</f>
        <v/>
      </c>
      <c r="S76" s="63" t="str">
        <f>IFERROR(ROUND($L76*VLOOKUP($M76,'Fast info vedlikeholdes sentral'!$B$15:$O$31,6,FALSE),0),"")</f>
        <v/>
      </c>
      <c r="T76" s="63" t="str">
        <f>IFERROR(ROUND($L76*VLOOKUP($M76,'Fast info vedlikeholdes sentral'!$B$15:$O$31,7,FALSE),0),"")</f>
        <v/>
      </c>
      <c r="U76" s="63" t="str">
        <f>IFERROR(ROUND($L76*VLOOKUP($M76,'Fast info vedlikeholdes sentral'!$B$15:$O$31,8,FALSE),0),"")</f>
        <v/>
      </c>
      <c r="V76" s="63" t="str">
        <f>IFERROR(ROUND($L76*VLOOKUP($M76,'Fast info vedlikeholdes sentral'!$B$15:$O$31,9,FALSE),0),"")</f>
        <v/>
      </c>
      <c r="W76" s="63" t="str">
        <f>IFERROR(ROUND($L76*VLOOKUP($M76,'Fast info vedlikeholdes sentral'!$B$15:$O$31,10,FALSE),0),"")</f>
        <v/>
      </c>
      <c r="X76" s="63" t="str">
        <f>IFERROR(ROUND($L76*VLOOKUP($M76,'Fast info vedlikeholdes sentral'!$B$15:$O$31,11,FALSE),0),"")</f>
        <v/>
      </c>
      <c r="Y76" s="63" t="str">
        <f>IFERROR(ROUND($L76*VLOOKUP($M76,'Fast info vedlikeholdes sentral'!$B$15:$O$31,12,FALSE),0),"")</f>
        <v/>
      </c>
      <c r="Z76" s="63" t="str">
        <f>IFERROR(ROUND($L76*VLOOKUP($M76,'Fast info vedlikeholdes sentral'!$B$15:$O$31,13,FALSE),0),"")</f>
        <v/>
      </c>
      <c r="AA76" s="63" t="str">
        <f>IFERROR(ROUND($L76*VLOOKUP($M76,'Fast info vedlikeholdes sentral'!$B$15:$O$31,14,FALSE),0),"")</f>
        <v/>
      </c>
    </row>
    <row r="77" spans="1:27" ht="15.75" customHeight="1" x14ac:dyDescent="0.25">
      <c r="A77" s="22" t="str">
        <f t="shared" si="3"/>
        <v/>
      </c>
      <c r="B77" s="39" t="str">
        <f>IF(A77="group trans_id",MIN($B$28:B76)-1,"")</f>
        <v/>
      </c>
      <c r="C77" s="22">
        <v>0</v>
      </c>
      <c r="D77" s="27"/>
      <c r="E77" s="27" t="str">
        <f t="shared" si="9"/>
        <v/>
      </c>
      <c r="F77" s="27" t="str">
        <f t="shared" si="10"/>
        <v/>
      </c>
      <c r="G77" s="27" t="str">
        <f t="shared" si="11"/>
        <v/>
      </c>
      <c r="H77" s="27" t="str">
        <f t="shared" si="8"/>
        <v/>
      </c>
      <c r="I77" s="27"/>
      <c r="J77" s="27"/>
      <c r="K77" s="27"/>
      <c r="L77" s="62"/>
      <c r="M77" s="65"/>
      <c r="N77" s="62">
        <f t="shared" si="4"/>
        <v>0</v>
      </c>
      <c r="O77" s="63" t="str">
        <f>IFERROR(ROUND($L77*VLOOKUP($M77,'Fast info vedlikeholdes sentral'!$B$15:$O$31,2,FALSE),0),"")</f>
        <v/>
      </c>
      <c r="P77" s="63" t="str">
        <f>IFERROR(ROUND($L77*VLOOKUP($M77,'Fast info vedlikeholdes sentral'!$B$15:$O$31,3,FALSE),0),"")</f>
        <v/>
      </c>
      <c r="Q77" s="63" t="str">
        <f>IFERROR(ROUND($L77*VLOOKUP($M77,'Fast info vedlikeholdes sentral'!$B$15:$O$31,4,FALSE),0),"")</f>
        <v/>
      </c>
      <c r="R77" s="63" t="str">
        <f>IFERROR(ROUND($L77*VLOOKUP($M77,'Fast info vedlikeholdes sentral'!$B$15:$O$31,5,FALSE),0),"")</f>
        <v/>
      </c>
      <c r="S77" s="63" t="str">
        <f>IFERROR(ROUND($L77*VLOOKUP($M77,'Fast info vedlikeholdes sentral'!$B$15:$O$31,6,FALSE),0),"")</f>
        <v/>
      </c>
      <c r="T77" s="63" t="str">
        <f>IFERROR(ROUND($L77*VLOOKUP($M77,'Fast info vedlikeholdes sentral'!$B$15:$O$31,7,FALSE),0),"")</f>
        <v/>
      </c>
      <c r="U77" s="63" t="str">
        <f>IFERROR(ROUND($L77*VLOOKUP($M77,'Fast info vedlikeholdes sentral'!$B$15:$O$31,8,FALSE),0),"")</f>
        <v/>
      </c>
      <c r="V77" s="63" t="str">
        <f>IFERROR(ROUND($L77*VLOOKUP($M77,'Fast info vedlikeholdes sentral'!$B$15:$O$31,9,FALSE),0),"")</f>
        <v/>
      </c>
      <c r="W77" s="63" t="str">
        <f>IFERROR(ROUND($L77*VLOOKUP($M77,'Fast info vedlikeholdes sentral'!$B$15:$O$31,10,FALSE),0),"")</f>
        <v/>
      </c>
      <c r="X77" s="63" t="str">
        <f>IFERROR(ROUND($L77*VLOOKUP($M77,'Fast info vedlikeholdes sentral'!$B$15:$O$31,11,FALSE),0),"")</f>
        <v/>
      </c>
      <c r="Y77" s="63" t="str">
        <f>IFERROR(ROUND($L77*VLOOKUP($M77,'Fast info vedlikeholdes sentral'!$B$15:$O$31,12,FALSE),0),"")</f>
        <v/>
      </c>
      <c r="Z77" s="63" t="str">
        <f>IFERROR(ROUND($L77*VLOOKUP($M77,'Fast info vedlikeholdes sentral'!$B$15:$O$31,13,FALSE),0),"")</f>
        <v/>
      </c>
      <c r="AA77" s="63" t="str">
        <f>IFERROR(ROUND($L77*VLOOKUP($M77,'Fast info vedlikeholdes sentral'!$B$15:$O$31,14,FALSE),0),"")</f>
        <v/>
      </c>
    </row>
    <row r="78" spans="1:27" ht="15.75" customHeight="1" x14ac:dyDescent="0.25">
      <c r="A78" s="22" t="str">
        <f t="shared" si="3"/>
        <v/>
      </c>
      <c r="B78" s="39" t="str">
        <f>IF(A78="group trans_id",MIN($B$28:B77)-1,"")</f>
        <v/>
      </c>
      <c r="C78" s="22">
        <v>0</v>
      </c>
      <c r="D78" s="27"/>
      <c r="E78" s="27" t="str">
        <f t="shared" si="9"/>
        <v/>
      </c>
      <c r="F78" s="27" t="str">
        <f t="shared" si="10"/>
        <v/>
      </c>
      <c r="G78" s="27" t="str">
        <f t="shared" si="11"/>
        <v/>
      </c>
      <c r="H78" s="27" t="str">
        <f t="shared" si="8"/>
        <v/>
      </c>
      <c r="I78" s="27"/>
      <c r="J78" s="27"/>
      <c r="K78" s="27"/>
      <c r="L78" s="62"/>
      <c r="M78" s="65"/>
      <c r="N78" s="62">
        <f t="shared" si="4"/>
        <v>0</v>
      </c>
      <c r="O78" s="63" t="str">
        <f>IFERROR(ROUND($L78*VLOOKUP($M78,'Fast info vedlikeholdes sentral'!$B$15:$O$31,2,FALSE),0),"")</f>
        <v/>
      </c>
      <c r="P78" s="63" t="str">
        <f>IFERROR(ROUND($L78*VLOOKUP($M78,'Fast info vedlikeholdes sentral'!$B$15:$O$31,3,FALSE),0),"")</f>
        <v/>
      </c>
      <c r="Q78" s="63" t="str">
        <f>IFERROR(ROUND($L78*VLOOKUP($M78,'Fast info vedlikeholdes sentral'!$B$15:$O$31,4,FALSE),0),"")</f>
        <v/>
      </c>
      <c r="R78" s="63" t="str">
        <f>IFERROR(ROUND($L78*VLOOKUP($M78,'Fast info vedlikeholdes sentral'!$B$15:$O$31,5,FALSE),0),"")</f>
        <v/>
      </c>
      <c r="S78" s="63" t="str">
        <f>IFERROR(ROUND($L78*VLOOKUP($M78,'Fast info vedlikeholdes sentral'!$B$15:$O$31,6,FALSE),0),"")</f>
        <v/>
      </c>
      <c r="T78" s="63" t="str">
        <f>IFERROR(ROUND($L78*VLOOKUP($M78,'Fast info vedlikeholdes sentral'!$B$15:$O$31,7,FALSE),0),"")</f>
        <v/>
      </c>
      <c r="U78" s="63" t="str">
        <f>IFERROR(ROUND($L78*VLOOKUP($M78,'Fast info vedlikeholdes sentral'!$B$15:$O$31,8,FALSE),0),"")</f>
        <v/>
      </c>
      <c r="V78" s="63" t="str">
        <f>IFERROR(ROUND($L78*VLOOKUP($M78,'Fast info vedlikeholdes sentral'!$B$15:$O$31,9,FALSE),0),"")</f>
        <v/>
      </c>
      <c r="W78" s="63" t="str">
        <f>IFERROR(ROUND($L78*VLOOKUP($M78,'Fast info vedlikeholdes sentral'!$B$15:$O$31,10,FALSE),0),"")</f>
        <v/>
      </c>
      <c r="X78" s="63" t="str">
        <f>IFERROR(ROUND($L78*VLOOKUP($M78,'Fast info vedlikeholdes sentral'!$B$15:$O$31,11,FALSE),0),"")</f>
        <v/>
      </c>
      <c r="Y78" s="63" t="str">
        <f>IFERROR(ROUND($L78*VLOOKUP($M78,'Fast info vedlikeholdes sentral'!$B$15:$O$31,12,FALSE),0),"")</f>
        <v/>
      </c>
      <c r="Z78" s="63" t="str">
        <f>IFERROR(ROUND($L78*VLOOKUP($M78,'Fast info vedlikeholdes sentral'!$B$15:$O$31,13,FALSE),0),"")</f>
        <v/>
      </c>
      <c r="AA78" s="63" t="str">
        <f>IFERROR(ROUND($L78*VLOOKUP($M78,'Fast info vedlikeholdes sentral'!$B$15:$O$31,14,FALSE),0),"")</f>
        <v/>
      </c>
    </row>
    <row r="79" spans="1:27" ht="15.75" customHeight="1" x14ac:dyDescent="0.25">
      <c r="A79" s="22" t="str">
        <f t="shared" si="3"/>
        <v/>
      </c>
      <c r="B79" s="39" t="str">
        <f>IF(A79="group trans_id",MIN($B$28:B78)-1,"")</f>
        <v/>
      </c>
      <c r="C79" s="22">
        <v>0</v>
      </c>
      <c r="D79" s="27"/>
      <c r="E79" s="27" t="str">
        <f t="shared" si="9"/>
        <v/>
      </c>
      <c r="F79" s="27" t="str">
        <f t="shared" si="10"/>
        <v/>
      </c>
      <c r="G79" s="27" t="str">
        <f t="shared" si="11"/>
        <v/>
      </c>
      <c r="H79" s="27" t="str">
        <f t="shared" si="8"/>
        <v/>
      </c>
      <c r="I79" s="27"/>
      <c r="J79" s="27"/>
      <c r="K79" s="27"/>
      <c r="L79" s="62"/>
      <c r="M79" s="65"/>
      <c r="N79" s="62">
        <f t="shared" si="4"/>
        <v>0</v>
      </c>
      <c r="O79" s="63" t="str">
        <f>IFERROR(ROUND($L79*VLOOKUP($M79,'Fast info vedlikeholdes sentral'!$B$15:$O$31,2,FALSE),0),"")</f>
        <v/>
      </c>
      <c r="P79" s="63" t="str">
        <f>IFERROR(ROUND($L79*VLOOKUP($M79,'Fast info vedlikeholdes sentral'!$B$15:$O$31,3,FALSE),0),"")</f>
        <v/>
      </c>
      <c r="Q79" s="63" t="str">
        <f>IFERROR(ROUND($L79*VLOOKUP($M79,'Fast info vedlikeholdes sentral'!$B$15:$O$31,4,FALSE),0),"")</f>
        <v/>
      </c>
      <c r="R79" s="63" t="str">
        <f>IFERROR(ROUND($L79*VLOOKUP($M79,'Fast info vedlikeholdes sentral'!$B$15:$O$31,5,FALSE),0),"")</f>
        <v/>
      </c>
      <c r="S79" s="63" t="str">
        <f>IFERROR(ROUND($L79*VLOOKUP($M79,'Fast info vedlikeholdes sentral'!$B$15:$O$31,6,FALSE),0),"")</f>
        <v/>
      </c>
      <c r="T79" s="63" t="str">
        <f>IFERROR(ROUND($L79*VLOOKUP($M79,'Fast info vedlikeholdes sentral'!$B$15:$O$31,7,FALSE),0),"")</f>
        <v/>
      </c>
      <c r="U79" s="63" t="str">
        <f>IFERROR(ROUND($L79*VLOOKUP($M79,'Fast info vedlikeholdes sentral'!$B$15:$O$31,8,FALSE),0),"")</f>
        <v/>
      </c>
      <c r="V79" s="63" t="str">
        <f>IFERROR(ROUND($L79*VLOOKUP($M79,'Fast info vedlikeholdes sentral'!$B$15:$O$31,9,FALSE),0),"")</f>
        <v/>
      </c>
      <c r="W79" s="63" t="str">
        <f>IFERROR(ROUND($L79*VLOOKUP($M79,'Fast info vedlikeholdes sentral'!$B$15:$O$31,10,FALSE),0),"")</f>
        <v/>
      </c>
      <c r="X79" s="63" t="str">
        <f>IFERROR(ROUND($L79*VLOOKUP($M79,'Fast info vedlikeholdes sentral'!$B$15:$O$31,11,FALSE),0),"")</f>
        <v/>
      </c>
      <c r="Y79" s="63" t="str">
        <f>IFERROR(ROUND($L79*VLOOKUP($M79,'Fast info vedlikeholdes sentral'!$B$15:$O$31,12,FALSE),0),"")</f>
        <v/>
      </c>
      <c r="Z79" s="63" t="str">
        <f>IFERROR(ROUND($L79*VLOOKUP($M79,'Fast info vedlikeholdes sentral'!$B$15:$O$31,13,FALSE),0),"")</f>
        <v/>
      </c>
      <c r="AA79" s="63" t="str">
        <f>IFERROR(ROUND($L79*VLOOKUP($M79,'Fast info vedlikeholdes sentral'!$B$15:$O$31,14,FALSE),0),"")</f>
        <v/>
      </c>
    </row>
    <row r="80" spans="1:27" ht="15.75" customHeight="1" x14ac:dyDescent="0.25">
      <c r="A80" s="22" t="str">
        <f t="shared" si="3"/>
        <v/>
      </c>
      <c r="B80" s="39" t="str">
        <f>IF(A80="group trans_id",MIN($B$28:B79)-1,"")</f>
        <v/>
      </c>
      <c r="C80" s="22">
        <v>0</v>
      </c>
      <c r="D80" s="27"/>
      <c r="E80" s="27" t="str">
        <f t="shared" si="9"/>
        <v/>
      </c>
      <c r="F80" s="27" t="str">
        <f t="shared" si="10"/>
        <v/>
      </c>
      <c r="G80" s="27" t="str">
        <f t="shared" si="11"/>
        <v/>
      </c>
      <c r="H80" s="27" t="str">
        <f t="shared" si="8"/>
        <v/>
      </c>
      <c r="I80" s="27"/>
      <c r="J80" s="27"/>
      <c r="K80" s="27"/>
      <c r="L80" s="62"/>
      <c r="M80" s="65"/>
      <c r="N80" s="62">
        <f t="shared" si="4"/>
        <v>0</v>
      </c>
      <c r="O80" s="63" t="str">
        <f>IFERROR(ROUND($L80*VLOOKUP($M80,'Fast info vedlikeholdes sentral'!$B$15:$O$31,2,FALSE),0),"")</f>
        <v/>
      </c>
      <c r="P80" s="63" t="str">
        <f>IFERROR(ROUND($L80*VLOOKUP($M80,'Fast info vedlikeholdes sentral'!$B$15:$O$31,3,FALSE),0),"")</f>
        <v/>
      </c>
      <c r="Q80" s="63" t="str">
        <f>IFERROR(ROUND($L80*VLOOKUP($M80,'Fast info vedlikeholdes sentral'!$B$15:$O$31,4,FALSE),0),"")</f>
        <v/>
      </c>
      <c r="R80" s="63" t="str">
        <f>IFERROR(ROUND($L80*VLOOKUP($M80,'Fast info vedlikeholdes sentral'!$B$15:$O$31,5,FALSE),0),"")</f>
        <v/>
      </c>
      <c r="S80" s="63" t="str">
        <f>IFERROR(ROUND($L80*VLOOKUP($M80,'Fast info vedlikeholdes sentral'!$B$15:$O$31,6,FALSE),0),"")</f>
        <v/>
      </c>
      <c r="T80" s="63" t="str">
        <f>IFERROR(ROUND($L80*VLOOKUP($M80,'Fast info vedlikeholdes sentral'!$B$15:$O$31,7,FALSE),0),"")</f>
        <v/>
      </c>
      <c r="U80" s="63" t="str">
        <f>IFERROR(ROUND($L80*VLOOKUP($M80,'Fast info vedlikeholdes sentral'!$B$15:$O$31,8,FALSE),0),"")</f>
        <v/>
      </c>
      <c r="V80" s="63" t="str">
        <f>IFERROR(ROUND($L80*VLOOKUP($M80,'Fast info vedlikeholdes sentral'!$B$15:$O$31,9,FALSE),0),"")</f>
        <v/>
      </c>
      <c r="W80" s="63" t="str">
        <f>IFERROR(ROUND($L80*VLOOKUP($M80,'Fast info vedlikeholdes sentral'!$B$15:$O$31,10,FALSE),0),"")</f>
        <v/>
      </c>
      <c r="X80" s="63" t="str">
        <f>IFERROR(ROUND($L80*VLOOKUP($M80,'Fast info vedlikeholdes sentral'!$B$15:$O$31,11,FALSE),0),"")</f>
        <v/>
      </c>
      <c r="Y80" s="63" t="str">
        <f>IFERROR(ROUND($L80*VLOOKUP($M80,'Fast info vedlikeholdes sentral'!$B$15:$O$31,12,FALSE),0),"")</f>
        <v/>
      </c>
      <c r="Z80" s="63" t="str">
        <f>IFERROR(ROUND($L80*VLOOKUP($M80,'Fast info vedlikeholdes sentral'!$B$15:$O$31,13,FALSE),0),"")</f>
        <v/>
      </c>
      <c r="AA80" s="63" t="str">
        <f>IFERROR(ROUND($L80*VLOOKUP($M80,'Fast info vedlikeholdes sentral'!$B$15:$O$31,14,FALSE),0),"")</f>
        <v/>
      </c>
    </row>
    <row r="81" spans="1:27" ht="15.75" customHeight="1" x14ac:dyDescent="0.25">
      <c r="A81" s="22" t="str">
        <f t="shared" si="3"/>
        <v/>
      </c>
      <c r="B81" s="39" t="str">
        <f>IF(A81="group trans_id",MIN($B$28:B80)-1,"")</f>
        <v/>
      </c>
      <c r="C81" s="22">
        <v>0</v>
      </c>
      <c r="D81" s="27"/>
      <c r="E81" s="27" t="str">
        <f t="shared" si="9"/>
        <v/>
      </c>
      <c r="F81" s="27" t="str">
        <f t="shared" si="10"/>
        <v/>
      </c>
      <c r="G81" s="27" t="str">
        <f t="shared" si="11"/>
        <v/>
      </c>
      <c r="H81" s="27" t="str">
        <f t="shared" si="8"/>
        <v/>
      </c>
      <c r="I81" s="27"/>
      <c r="J81" s="27"/>
      <c r="K81" s="27"/>
      <c r="L81" s="62"/>
      <c r="M81" s="65"/>
      <c r="N81" s="62">
        <f t="shared" si="4"/>
        <v>0</v>
      </c>
      <c r="O81" s="63" t="str">
        <f>IFERROR(ROUND($L81*VLOOKUP($M81,'Fast info vedlikeholdes sentral'!$B$15:$O$31,2,FALSE),0),"")</f>
        <v/>
      </c>
      <c r="P81" s="63" t="str">
        <f>IFERROR(ROUND($L81*VLOOKUP($M81,'Fast info vedlikeholdes sentral'!$B$15:$O$31,3,FALSE),0),"")</f>
        <v/>
      </c>
      <c r="Q81" s="63" t="str">
        <f>IFERROR(ROUND($L81*VLOOKUP($M81,'Fast info vedlikeholdes sentral'!$B$15:$O$31,4,FALSE),0),"")</f>
        <v/>
      </c>
      <c r="R81" s="63" t="str">
        <f>IFERROR(ROUND($L81*VLOOKUP($M81,'Fast info vedlikeholdes sentral'!$B$15:$O$31,5,FALSE),0),"")</f>
        <v/>
      </c>
      <c r="S81" s="63" t="str">
        <f>IFERROR(ROUND($L81*VLOOKUP($M81,'Fast info vedlikeholdes sentral'!$B$15:$O$31,6,FALSE),0),"")</f>
        <v/>
      </c>
      <c r="T81" s="63" t="str">
        <f>IFERROR(ROUND($L81*VLOOKUP($M81,'Fast info vedlikeholdes sentral'!$B$15:$O$31,7,FALSE),0),"")</f>
        <v/>
      </c>
      <c r="U81" s="63" t="str">
        <f>IFERROR(ROUND($L81*VLOOKUP($M81,'Fast info vedlikeholdes sentral'!$B$15:$O$31,8,FALSE),0),"")</f>
        <v/>
      </c>
      <c r="V81" s="63" t="str">
        <f>IFERROR(ROUND($L81*VLOOKUP($M81,'Fast info vedlikeholdes sentral'!$B$15:$O$31,9,FALSE),0),"")</f>
        <v/>
      </c>
      <c r="W81" s="63" t="str">
        <f>IFERROR(ROUND($L81*VLOOKUP($M81,'Fast info vedlikeholdes sentral'!$B$15:$O$31,10,FALSE),0),"")</f>
        <v/>
      </c>
      <c r="X81" s="63" t="str">
        <f>IFERROR(ROUND($L81*VLOOKUP($M81,'Fast info vedlikeholdes sentral'!$B$15:$O$31,11,FALSE),0),"")</f>
        <v/>
      </c>
      <c r="Y81" s="63" t="str">
        <f>IFERROR(ROUND($L81*VLOOKUP($M81,'Fast info vedlikeholdes sentral'!$B$15:$O$31,12,FALSE),0),"")</f>
        <v/>
      </c>
      <c r="Z81" s="63" t="str">
        <f>IFERROR(ROUND($L81*VLOOKUP($M81,'Fast info vedlikeholdes sentral'!$B$15:$O$31,13,FALSE),0),"")</f>
        <v/>
      </c>
      <c r="AA81" s="63" t="str">
        <f>IFERROR(ROUND($L81*VLOOKUP($M81,'Fast info vedlikeholdes sentral'!$B$15:$O$31,14,FALSE),0),"")</f>
        <v/>
      </c>
    </row>
    <row r="82" spans="1:27" ht="15.75" customHeight="1" x14ac:dyDescent="0.25">
      <c r="A82" s="22" t="str">
        <f t="shared" si="3"/>
        <v/>
      </c>
      <c r="B82" s="39" t="str">
        <f>IF(A82="group trans_id",MIN($B$28:B81)-1,"")</f>
        <v/>
      </c>
      <c r="C82" s="22">
        <v>0</v>
      </c>
      <c r="D82" s="27"/>
      <c r="E82" s="27" t="str">
        <f t="shared" si="9"/>
        <v/>
      </c>
      <c r="F82" s="27" t="str">
        <f t="shared" si="10"/>
        <v/>
      </c>
      <c r="G82" s="27" t="str">
        <f t="shared" si="11"/>
        <v/>
      </c>
      <c r="H82" s="27" t="str">
        <f t="shared" si="8"/>
        <v/>
      </c>
      <c r="I82" s="27"/>
      <c r="J82" s="27"/>
      <c r="K82" s="27"/>
      <c r="L82" s="62"/>
      <c r="M82" s="65"/>
      <c r="N82" s="62">
        <f t="shared" si="4"/>
        <v>0</v>
      </c>
      <c r="O82" s="63" t="str">
        <f>IFERROR(ROUND($L82*VLOOKUP($M82,'Fast info vedlikeholdes sentral'!$B$15:$O$31,2,FALSE),0),"")</f>
        <v/>
      </c>
      <c r="P82" s="63" t="str">
        <f>IFERROR(ROUND($L82*VLOOKUP($M82,'Fast info vedlikeholdes sentral'!$B$15:$O$31,3,FALSE),0),"")</f>
        <v/>
      </c>
      <c r="Q82" s="63" t="str">
        <f>IFERROR(ROUND($L82*VLOOKUP($M82,'Fast info vedlikeholdes sentral'!$B$15:$O$31,4,FALSE),0),"")</f>
        <v/>
      </c>
      <c r="R82" s="63" t="str">
        <f>IFERROR(ROUND($L82*VLOOKUP($M82,'Fast info vedlikeholdes sentral'!$B$15:$O$31,5,FALSE),0),"")</f>
        <v/>
      </c>
      <c r="S82" s="63" t="str">
        <f>IFERROR(ROUND($L82*VLOOKUP($M82,'Fast info vedlikeholdes sentral'!$B$15:$O$31,6,FALSE),0),"")</f>
        <v/>
      </c>
      <c r="T82" s="63" t="str">
        <f>IFERROR(ROUND($L82*VLOOKUP($M82,'Fast info vedlikeholdes sentral'!$B$15:$O$31,7,FALSE),0),"")</f>
        <v/>
      </c>
      <c r="U82" s="63" t="str">
        <f>IFERROR(ROUND($L82*VLOOKUP($M82,'Fast info vedlikeholdes sentral'!$B$15:$O$31,8,FALSE),0),"")</f>
        <v/>
      </c>
      <c r="V82" s="63" t="str">
        <f>IFERROR(ROUND($L82*VLOOKUP($M82,'Fast info vedlikeholdes sentral'!$B$15:$O$31,9,FALSE),0),"")</f>
        <v/>
      </c>
      <c r="W82" s="63" t="str">
        <f>IFERROR(ROUND($L82*VLOOKUP($M82,'Fast info vedlikeholdes sentral'!$B$15:$O$31,10,FALSE),0),"")</f>
        <v/>
      </c>
      <c r="X82" s="63" t="str">
        <f>IFERROR(ROUND($L82*VLOOKUP($M82,'Fast info vedlikeholdes sentral'!$B$15:$O$31,11,FALSE),0),"")</f>
        <v/>
      </c>
      <c r="Y82" s="63" t="str">
        <f>IFERROR(ROUND($L82*VLOOKUP($M82,'Fast info vedlikeholdes sentral'!$B$15:$O$31,12,FALSE),0),"")</f>
        <v/>
      </c>
      <c r="Z82" s="63" t="str">
        <f>IFERROR(ROUND($L82*VLOOKUP($M82,'Fast info vedlikeholdes sentral'!$B$15:$O$31,13,FALSE),0),"")</f>
        <v/>
      </c>
      <c r="AA82" s="63" t="str">
        <f>IFERROR(ROUND($L82*VLOOKUP($M82,'Fast info vedlikeholdes sentral'!$B$15:$O$31,14,FALSE),0),"")</f>
        <v/>
      </c>
    </row>
    <row r="83" spans="1:27" ht="15.75" customHeight="1" x14ac:dyDescent="0.25">
      <c r="A83" s="22" t="str">
        <f t="shared" si="3"/>
        <v/>
      </c>
      <c r="B83" s="39" t="str">
        <f>IF(A83="group trans_id",MIN($B$28:B82)-1,"")</f>
        <v/>
      </c>
      <c r="C83" s="22">
        <v>0</v>
      </c>
      <c r="D83" s="27"/>
      <c r="E83" s="27" t="str">
        <f t="shared" si="9"/>
        <v/>
      </c>
      <c r="F83" s="27" t="str">
        <f t="shared" si="10"/>
        <v/>
      </c>
      <c r="G83" s="27" t="str">
        <f t="shared" si="11"/>
        <v/>
      </c>
      <c r="H83" s="27" t="str">
        <f t="shared" si="8"/>
        <v/>
      </c>
      <c r="I83" s="27"/>
      <c r="J83" s="27"/>
      <c r="K83" s="27"/>
      <c r="L83" s="62"/>
      <c r="M83" s="65"/>
      <c r="N83" s="62">
        <f t="shared" si="4"/>
        <v>0</v>
      </c>
      <c r="O83" s="63" t="str">
        <f>IFERROR(ROUND($L83*VLOOKUP($M83,'Fast info vedlikeholdes sentral'!$B$15:$O$31,2,FALSE),0),"")</f>
        <v/>
      </c>
      <c r="P83" s="63" t="str">
        <f>IFERROR(ROUND($L83*VLOOKUP($M83,'Fast info vedlikeholdes sentral'!$B$15:$O$31,3,FALSE),0),"")</f>
        <v/>
      </c>
      <c r="Q83" s="63" t="str">
        <f>IFERROR(ROUND($L83*VLOOKUP($M83,'Fast info vedlikeholdes sentral'!$B$15:$O$31,4,FALSE),0),"")</f>
        <v/>
      </c>
      <c r="R83" s="63" t="str">
        <f>IFERROR(ROUND($L83*VLOOKUP($M83,'Fast info vedlikeholdes sentral'!$B$15:$O$31,5,FALSE),0),"")</f>
        <v/>
      </c>
      <c r="S83" s="63" t="str">
        <f>IFERROR(ROUND($L83*VLOOKUP($M83,'Fast info vedlikeholdes sentral'!$B$15:$O$31,6,FALSE),0),"")</f>
        <v/>
      </c>
      <c r="T83" s="63" t="str">
        <f>IFERROR(ROUND($L83*VLOOKUP($M83,'Fast info vedlikeholdes sentral'!$B$15:$O$31,7,FALSE),0),"")</f>
        <v/>
      </c>
      <c r="U83" s="63" t="str">
        <f>IFERROR(ROUND($L83*VLOOKUP($M83,'Fast info vedlikeholdes sentral'!$B$15:$O$31,8,FALSE),0),"")</f>
        <v/>
      </c>
      <c r="V83" s="63" t="str">
        <f>IFERROR(ROUND($L83*VLOOKUP($M83,'Fast info vedlikeholdes sentral'!$B$15:$O$31,9,FALSE),0),"")</f>
        <v/>
      </c>
      <c r="W83" s="63" t="str">
        <f>IFERROR(ROUND($L83*VLOOKUP($M83,'Fast info vedlikeholdes sentral'!$B$15:$O$31,10,FALSE),0),"")</f>
        <v/>
      </c>
      <c r="X83" s="63" t="str">
        <f>IFERROR(ROUND($L83*VLOOKUP($M83,'Fast info vedlikeholdes sentral'!$B$15:$O$31,11,FALSE),0),"")</f>
        <v/>
      </c>
      <c r="Y83" s="63" t="str">
        <f>IFERROR(ROUND($L83*VLOOKUP($M83,'Fast info vedlikeholdes sentral'!$B$15:$O$31,12,FALSE),0),"")</f>
        <v/>
      </c>
      <c r="Z83" s="63" t="str">
        <f>IFERROR(ROUND($L83*VLOOKUP($M83,'Fast info vedlikeholdes sentral'!$B$15:$O$31,13,FALSE),0),"")</f>
        <v/>
      </c>
      <c r="AA83" s="63" t="str">
        <f>IFERROR(ROUND($L83*VLOOKUP($M83,'Fast info vedlikeholdes sentral'!$B$15:$O$31,14,FALSE),0),"")</f>
        <v/>
      </c>
    </row>
    <row r="84" spans="1:27" ht="15.75" customHeight="1" x14ac:dyDescent="0.25">
      <c r="A84" s="22" t="str">
        <f t="shared" si="3"/>
        <v/>
      </c>
      <c r="B84" s="39" t="str">
        <f>IF(A84="group trans_id",MIN($B$28:B83)-1,"")</f>
        <v/>
      </c>
      <c r="C84" s="22">
        <v>0</v>
      </c>
      <c r="D84" s="27"/>
      <c r="E84" s="27" t="str">
        <f t="shared" si="9"/>
        <v/>
      </c>
      <c r="F84" s="27" t="str">
        <f t="shared" si="10"/>
        <v/>
      </c>
      <c r="G84" s="27" t="str">
        <f t="shared" si="11"/>
        <v/>
      </c>
      <c r="H84" s="27" t="str">
        <f t="shared" si="8"/>
        <v/>
      </c>
      <c r="I84" s="27"/>
      <c r="J84" s="27"/>
      <c r="K84" s="27"/>
      <c r="L84" s="62"/>
      <c r="M84" s="65"/>
      <c r="N84" s="62">
        <f t="shared" si="4"/>
        <v>0</v>
      </c>
      <c r="O84" s="63" t="str">
        <f>IFERROR(ROUND($L84*VLOOKUP($M84,'Fast info vedlikeholdes sentral'!$B$15:$O$31,2,FALSE),0),"")</f>
        <v/>
      </c>
      <c r="P84" s="63" t="str">
        <f>IFERROR(ROUND($L84*VLOOKUP($M84,'Fast info vedlikeholdes sentral'!$B$15:$O$31,3,FALSE),0),"")</f>
        <v/>
      </c>
      <c r="Q84" s="63" t="str">
        <f>IFERROR(ROUND($L84*VLOOKUP($M84,'Fast info vedlikeholdes sentral'!$B$15:$O$31,4,FALSE),0),"")</f>
        <v/>
      </c>
      <c r="R84" s="63" t="str">
        <f>IFERROR(ROUND($L84*VLOOKUP($M84,'Fast info vedlikeholdes sentral'!$B$15:$O$31,5,FALSE),0),"")</f>
        <v/>
      </c>
      <c r="S84" s="63" t="str">
        <f>IFERROR(ROUND($L84*VLOOKUP($M84,'Fast info vedlikeholdes sentral'!$B$15:$O$31,6,FALSE),0),"")</f>
        <v/>
      </c>
      <c r="T84" s="63" t="str">
        <f>IFERROR(ROUND($L84*VLOOKUP($M84,'Fast info vedlikeholdes sentral'!$B$15:$O$31,7,FALSE),0),"")</f>
        <v/>
      </c>
      <c r="U84" s="63" t="str">
        <f>IFERROR(ROUND($L84*VLOOKUP($M84,'Fast info vedlikeholdes sentral'!$B$15:$O$31,8,FALSE),0),"")</f>
        <v/>
      </c>
      <c r="V84" s="63" t="str">
        <f>IFERROR(ROUND($L84*VLOOKUP($M84,'Fast info vedlikeholdes sentral'!$B$15:$O$31,9,FALSE),0),"")</f>
        <v/>
      </c>
      <c r="W84" s="63" t="str">
        <f>IFERROR(ROUND($L84*VLOOKUP($M84,'Fast info vedlikeholdes sentral'!$B$15:$O$31,10,FALSE),0),"")</f>
        <v/>
      </c>
      <c r="X84" s="63" t="str">
        <f>IFERROR(ROUND($L84*VLOOKUP($M84,'Fast info vedlikeholdes sentral'!$B$15:$O$31,11,FALSE),0),"")</f>
        <v/>
      </c>
      <c r="Y84" s="63" t="str">
        <f>IFERROR(ROUND($L84*VLOOKUP($M84,'Fast info vedlikeholdes sentral'!$B$15:$O$31,12,FALSE),0),"")</f>
        <v/>
      </c>
      <c r="Z84" s="63" t="str">
        <f>IFERROR(ROUND($L84*VLOOKUP($M84,'Fast info vedlikeholdes sentral'!$B$15:$O$31,13,FALSE),0),"")</f>
        <v/>
      </c>
      <c r="AA84" s="63" t="str">
        <f>IFERROR(ROUND($L84*VLOOKUP($M84,'Fast info vedlikeholdes sentral'!$B$15:$O$31,14,FALSE),0),"")</f>
        <v/>
      </c>
    </row>
    <row r="85" spans="1:27" ht="15.75" customHeight="1" x14ac:dyDescent="0.25">
      <c r="A85" s="22" t="str">
        <f t="shared" si="3"/>
        <v/>
      </c>
      <c r="B85" s="39" t="str">
        <f>IF(A85="group trans_id",MIN($B$28:B84)-1,"")</f>
        <v/>
      </c>
      <c r="C85" s="22">
        <v>0</v>
      </c>
      <c r="D85" s="27"/>
      <c r="E85" s="27" t="str">
        <f t="shared" si="9"/>
        <v/>
      </c>
      <c r="F85" s="27" t="str">
        <f t="shared" si="10"/>
        <v/>
      </c>
      <c r="G85" s="27" t="str">
        <f t="shared" si="11"/>
        <v/>
      </c>
      <c r="H85" s="27" t="str">
        <f t="shared" si="8"/>
        <v/>
      </c>
      <c r="I85" s="27"/>
      <c r="J85" s="27"/>
      <c r="K85" s="27"/>
      <c r="L85" s="62"/>
      <c r="M85" s="65"/>
      <c r="N85" s="62">
        <f t="shared" si="4"/>
        <v>0</v>
      </c>
      <c r="O85" s="63" t="str">
        <f>IFERROR(ROUND($L85*VLOOKUP($M85,'Fast info vedlikeholdes sentral'!$B$15:$O$31,2,FALSE),0),"")</f>
        <v/>
      </c>
      <c r="P85" s="63" t="str">
        <f>IFERROR(ROUND($L85*VLOOKUP($M85,'Fast info vedlikeholdes sentral'!$B$15:$O$31,3,FALSE),0),"")</f>
        <v/>
      </c>
      <c r="Q85" s="63" t="str">
        <f>IFERROR(ROUND($L85*VLOOKUP($M85,'Fast info vedlikeholdes sentral'!$B$15:$O$31,4,FALSE),0),"")</f>
        <v/>
      </c>
      <c r="R85" s="63" t="str">
        <f>IFERROR(ROUND($L85*VLOOKUP($M85,'Fast info vedlikeholdes sentral'!$B$15:$O$31,5,FALSE),0),"")</f>
        <v/>
      </c>
      <c r="S85" s="63" t="str">
        <f>IFERROR(ROUND($L85*VLOOKUP($M85,'Fast info vedlikeholdes sentral'!$B$15:$O$31,6,FALSE),0),"")</f>
        <v/>
      </c>
      <c r="T85" s="63" t="str">
        <f>IFERROR(ROUND($L85*VLOOKUP($M85,'Fast info vedlikeholdes sentral'!$B$15:$O$31,7,FALSE),0),"")</f>
        <v/>
      </c>
      <c r="U85" s="63" t="str">
        <f>IFERROR(ROUND($L85*VLOOKUP($M85,'Fast info vedlikeholdes sentral'!$B$15:$O$31,8,FALSE),0),"")</f>
        <v/>
      </c>
      <c r="V85" s="63" t="str">
        <f>IFERROR(ROUND($L85*VLOOKUP($M85,'Fast info vedlikeholdes sentral'!$B$15:$O$31,9,FALSE),0),"")</f>
        <v/>
      </c>
      <c r="W85" s="63" t="str">
        <f>IFERROR(ROUND($L85*VLOOKUP($M85,'Fast info vedlikeholdes sentral'!$B$15:$O$31,10,FALSE),0),"")</f>
        <v/>
      </c>
      <c r="X85" s="63" t="str">
        <f>IFERROR(ROUND($L85*VLOOKUP($M85,'Fast info vedlikeholdes sentral'!$B$15:$O$31,11,FALSE),0),"")</f>
        <v/>
      </c>
      <c r="Y85" s="63" t="str">
        <f>IFERROR(ROUND($L85*VLOOKUP($M85,'Fast info vedlikeholdes sentral'!$B$15:$O$31,12,FALSE),0),"")</f>
        <v/>
      </c>
      <c r="Z85" s="63" t="str">
        <f>IFERROR(ROUND($L85*VLOOKUP($M85,'Fast info vedlikeholdes sentral'!$B$15:$O$31,13,FALSE),0),"")</f>
        <v/>
      </c>
      <c r="AA85" s="63" t="str">
        <f>IFERROR(ROUND($L85*VLOOKUP($M85,'Fast info vedlikeholdes sentral'!$B$15:$O$31,14,FALSE),0),"")</f>
        <v/>
      </c>
    </row>
    <row r="86" spans="1:27" ht="15.75" customHeight="1" x14ac:dyDescent="0.25">
      <c r="A86" s="22" t="str">
        <f t="shared" si="3"/>
        <v/>
      </c>
      <c r="B86" s="39" t="str">
        <f>IF(A86="group trans_id",MIN($B$28:B85)-1,"")</f>
        <v/>
      </c>
      <c r="C86" s="22">
        <v>0</v>
      </c>
      <c r="D86" s="27"/>
      <c r="E86" s="27" t="str">
        <f t="shared" si="9"/>
        <v/>
      </c>
      <c r="F86" s="27" t="str">
        <f t="shared" si="10"/>
        <v/>
      </c>
      <c r="G86" s="27" t="str">
        <f t="shared" si="11"/>
        <v/>
      </c>
      <c r="H86" s="27" t="str">
        <f t="shared" si="8"/>
        <v/>
      </c>
      <c r="I86" s="27"/>
      <c r="J86" s="27"/>
      <c r="K86" s="27"/>
      <c r="L86" s="62"/>
      <c r="M86" s="65"/>
      <c r="N86" s="62">
        <f t="shared" si="4"/>
        <v>0</v>
      </c>
      <c r="O86" s="63" t="str">
        <f>IFERROR(ROUND($L86*VLOOKUP($M86,'Fast info vedlikeholdes sentral'!$B$15:$O$31,2,FALSE),0),"")</f>
        <v/>
      </c>
      <c r="P86" s="63" t="str">
        <f>IFERROR(ROUND($L86*VLOOKUP($M86,'Fast info vedlikeholdes sentral'!$B$15:$O$31,3,FALSE),0),"")</f>
        <v/>
      </c>
      <c r="Q86" s="63" t="str">
        <f>IFERROR(ROUND($L86*VLOOKUP($M86,'Fast info vedlikeholdes sentral'!$B$15:$O$31,4,FALSE),0),"")</f>
        <v/>
      </c>
      <c r="R86" s="63" t="str">
        <f>IFERROR(ROUND($L86*VLOOKUP($M86,'Fast info vedlikeholdes sentral'!$B$15:$O$31,5,FALSE),0),"")</f>
        <v/>
      </c>
      <c r="S86" s="63" t="str">
        <f>IFERROR(ROUND($L86*VLOOKUP($M86,'Fast info vedlikeholdes sentral'!$B$15:$O$31,6,FALSE),0),"")</f>
        <v/>
      </c>
      <c r="T86" s="63" t="str">
        <f>IFERROR(ROUND($L86*VLOOKUP($M86,'Fast info vedlikeholdes sentral'!$B$15:$O$31,7,FALSE),0),"")</f>
        <v/>
      </c>
      <c r="U86" s="63" t="str">
        <f>IFERROR(ROUND($L86*VLOOKUP($M86,'Fast info vedlikeholdes sentral'!$B$15:$O$31,8,FALSE),0),"")</f>
        <v/>
      </c>
      <c r="V86" s="63" t="str">
        <f>IFERROR(ROUND($L86*VLOOKUP($M86,'Fast info vedlikeholdes sentral'!$B$15:$O$31,9,FALSE),0),"")</f>
        <v/>
      </c>
      <c r="W86" s="63" t="str">
        <f>IFERROR(ROUND($L86*VLOOKUP($M86,'Fast info vedlikeholdes sentral'!$B$15:$O$31,10,FALSE),0),"")</f>
        <v/>
      </c>
      <c r="X86" s="63" t="str">
        <f>IFERROR(ROUND($L86*VLOOKUP($M86,'Fast info vedlikeholdes sentral'!$B$15:$O$31,11,FALSE),0),"")</f>
        <v/>
      </c>
      <c r="Y86" s="63" t="str">
        <f>IFERROR(ROUND($L86*VLOOKUP($M86,'Fast info vedlikeholdes sentral'!$B$15:$O$31,12,FALSE),0),"")</f>
        <v/>
      </c>
      <c r="Z86" s="63" t="str">
        <f>IFERROR(ROUND($L86*VLOOKUP($M86,'Fast info vedlikeholdes sentral'!$B$15:$O$31,13,FALSE),0),"")</f>
        <v/>
      </c>
      <c r="AA86" s="63" t="str">
        <f>IFERROR(ROUND($L86*VLOOKUP($M86,'Fast info vedlikeholdes sentral'!$B$15:$O$31,14,FALSE),0),"")</f>
        <v/>
      </c>
    </row>
    <row r="87" spans="1:27" ht="15.75" customHeight="1" x14ac:dyDescent="0.25">
      <c r="A87" s="22" t="str">
        <f t="shared" si="3"/>
        <v/>
      </c>
      <c r="B87" s="39" t="str">
        <f>IF(A87="group trans_id",MIN($B$28:B86)-1,"")</f>
        <v/>
      </c>
      <c r="C87" s="22">
        <v>0</v>
      </c>
      <c r="D87" s="27"/>
      <c r="E87" s="27" t="str">
        <f t="shared" si="9"/>
        <v/>
      </c>
      <c r="F87" s="27" t="str">
        <f t="shared" si="10"/>
        <v/>
      </c>
      <c r="G87" s="27" t="str">
        <f t="shared" si="11"/>
        <v/>
      </c>
      <c r="H87" s="27" t="str">
        <f t="shared" si="8"/>
        <v/>
      </c>
      <c r="I87" s="27"/>
      <c r="J87" s="27"/>
      <c r="K87" s="27"/>
      <c r="L87" s="62"/>
      <c r="M87" s="65"/>
      <c r="N87" s="62">
        <f t="shared" si="4"/>
        <v>0</v>
      </c>
      <c r="O87" s="63" t="str">
        <f>IFERROR(ROUND($L87*VLOOKUP($M87,'Fast info vedlikeholdes sentral'!$B$15:$O$31,2,FALSE),0),"")</f>
        <v/>
      </c>
      <c r="P87" s="63" t="str">
        <f>IFERROR(ROUND($L87*VLOOKUP($M87,'Fast info vedlikeholdes sentral'!$B$15:$O$31,3,FALSE),0),"")</f>
        <v/>
      </c>
      <c r="Q87" s="63" t="str">
        <f>IFERROR(ROUND($L87*VLOOKUP($M87,'Fast info vedlikeholdes sentral'!$B$15:$O$31,4,FALSE),0),"")</f>
        <v/>
      </c>
      <c r="R87" s="63" t="str">
        <f>IFERROR(ROUND($L87*VLOOKUP($M87,'Fast info vedlikeholdes sentral'!$B$15:$O$31,5,FALSE),0),"")</f>
        <v/>
      </c>
      <c r="S87" s="63" t="str">
        <f>IFERROR(ROUND($L87*VLOOKUP($M87,'Fast info vedlikeholdes sentral'!$B$15:$O$31,6,FALSE),0),"")</f>
        <v/>
      </c>
      <c r="T87" s="63" t="str">
        <f>IFERROR(ROUND($L87*VLOOKUP($M87,'Fast info vedlikeholdes sentral'!$B$15:$O$31,7,FALSE),0),"")</f>
        <v/>
      </c>
      <c r="U87" s="63" t="str">
        <f>IFERROR(ROUND($L87*VLOOKUP($M87,'Fast info vedlikeholdes sentral'!$B$15:$O$31,8,FALSE),0),"")</f>
        <v/>
      </c>
      <c r="V87" s="63" t="str">
        <f>IFERROR(ROUND($L87*VLOOKUP($M87,'Fast info vedlikeholdes sentral'!$B$15:$O$31,9,FALSE),0),"")</f>
        <v/>
      </c>
      <c r="W87" s="63" t="str">
        <f>IFERROR(ROUND($L87*VLOOKUP($M87,'Fast info vedlikeholdes sentral'!$B$15:$O$31,10,FALSE),0),"")</f>
        <v/>
      </c>
      <c r="X87" s="63" t="str">
        <f>IFERROR(ROUND($L87*VLOOKUP($M87,'Fast info vedlikeholdes sentral'!$B$15:$O$31,11,FALSE),0),"")</f>
        <v/>
      </c>
      <c r="Y87" s="63" t="str">
        <f>IFERROR(ROUND($L87*VLOOKUP($M87,'Fast info vedlikeholdes sentral'!$B$15:$O$31,12,FALSE),0),"")</f>
        <v/>
      </c>
      <c r="Z87" s="63" t="str">
        <f>IFERROR(ROUND($L87*VLOOKUP($M87,'Fast info vedlikeholdes sentral'!$B$15:$O$31,13,FALSE),0),"")</f>
        <v/>
      </c>
      <c r="AA87" s="63" t="str">
        <f>IFERROR(ROUND($L87*VLOOKUP($M87,'Fast info vedlikeholdes sentral'!$B$15:$O$31,14,FALSE),0),"")</f>
        <v/>
      </c>
    </row>
    <row r="88" spans="1:27" ht="15.75" customHeight="1" x14ac:dyDescent="0.25">
      <c r="A88" s="22" t="str">
        <f t="shared" si="3"/>
        <v/>
      </c>
      <c r="B88" s="39" t="str">
        <f>IF(A88="group trans_id",MIN($B$28:B87)-1,"")</f>
        <v/>
      </c>
      <c r="C88" s="22">
        <v>0</v>
      </c>
      <c r="D88" s="27"/>
      <c r="E88" s="27" t="str">
        <f t="shared" si="9"/>
        <v/>
      </c>
      <c r="F88" s="27" t="str">
        <f t="shared" si="10"/>
        <v/>
      </c>
      <c r="G88" s="27" t="str">
        <f t="shared" si="11"/>
        <v/>
      </c>
      <c r="H88" s="27" t="str">
        <f t="shared" si="8"/>
        <v/>
      </c>
      <c r="I88" s="27"/>
      <c r="J88" s="27"/>
      <c r="K88" s="27"/>
      <c r="L88" s="62"/>
      <c r="M88" s="65"/>
      <c r="N88" s="62">
        <f t="shared" si="4"/>
        <v>0</v>
      </c>
      <c r="O88" s="63" t="str">
        <f>IFERROR(ROUND($L88*VLOOKUP($M88,'Fast info vedlikeholdes sentral'!$B$15:$O$31,2,FALSE),0),"")</f>
        <v/>
      </c>
      <c r="P88" s="63" t="str">
        <f>IFERROR(ROUND($L88*VLOOKUP($M88,'Fast info vedlikeholdes sentral'!$B$15:$O$31,3,FALSE),0),"")</f>
        <v/>
      </c>
      <c r="Q88" s="63" t="str">
        <f>IFERROR(ROUND($L88*VLOOKUP($M88,'Fast info vedlikeholdes sentral'!$B$15:$O$31,4,FALSE),0),"")</f>
        <v/>
      </c>
      <c r="R88" s="63" t="str">
        <f>IFERROR(ROUND($L88*VLOOKUP($M88,'Fast info vedlikeholdes sentral'!$B$15:$O$31,5,FALSE),0),"")</f>
        <v/>
      </c>
      <c r="S88" s="63" t="str">
        <f>IFERROR(ROUND($L88*VLOOKUP($M88,'Fast info vedlikeholdes sentral'!$B$15:$O$31,6,FALSE),0),"")</f>
        <v/>
      </c>
      <c r="T88" s="63" t="str">
        <f>IFERROR(ROUND($L88*VLOOKUP($M88,'Fast info vedlikeholdes sentral'!$B$15:$O$31,7,FALSE),0),"")</f>
        <v/>
      </c>
      <c r="U88" s="63" t="str">
        <f>IFERROR(ROUND($L88*VLOOKUP($M88,'Fast info vedlikeholdes sentral'!$B$15:$O$31,8,FALSE),0),"")</f>
        <v/>
      </c>
      <c r="V88" s="63" t="str">
        <f>IFERROR(ROUND($L88*VLOOKUP($M88,'Fast info vedlikeholdes sentral'!$B$15:$O$31,9,FALSE),0),"")</f>
        <v/>
      </c>
      <c r="W88" s="63" t="str">
        <f>IFERROR(ROUND($L88*VLOOKUP($M88,'Fast info vedlikeholdes sentral'!$B$15:$O$31,10,FALSE),0),"")</f>
        <v/>
      </c>
      <c r="X88" s="63" t="str">
        <f>IFERROR(ROUND($L88*VLOOKUP($M88,'Fast info vedlikeholdes sentral'!$B$15:$O$31,11,FALSE),0),"")</f>
        <v/>
      </c>
      <c r="Y88" s="63" t="str">
        <f>IFERROR(ROUND($L88*VLOOKUP($M88,'Fast info vedlikeholdes sentral'!$B$15:$O$31,12,FALSE),0),"")</f>
        <v/>
      </c>
      <c r="Z88" s="63" t="str">
        <f>IFERROR(ROUND($L88*VLOOKUP($M88,'Fast info vedlikeholdes sentral'!$B$15:$O$31,13,FALSE),0),"")</f>
        <v/>
      </c>
      <c r="AA88" s="63" t="str">
        <f>IFERROR(ROUND($L88*VLOOKUP($M88,'Fast info vedlikeholdes sentral'!$B$15:$O$31,14,FALSE),0),"")</f>
        <v/>
      </c>
    </row>
    <row r="89" spans="1:27" ht="15.75" customHeight="1" x14ac:dyDescent="0.25">
      <c r="A89" s="22" t="str">
        <f t="shared" si="3"/>
        <v/>
      </c>
      <c r="B89" s="39" t="str">
        <f>IF(A89="group trans_id",MIN($B$28:B88)-1,"")</f>
        <v/>
      </c>
      <c r="C89" s="22">
        <v>0</v>
      </c>
      <c r="D89" s="27"/>
      <c r="E89" s="27" t="str">
        <f t="shared" si="9"/>
        <v/>
      </c>
      <c r="F89" s="27" t="str">
        <f t="shared" si="10"/>
        <v/>
      </c>
      <c r="G89" s="27" t="str">
        <f t="shared" si="11"/>
        <v/>
      </c>
      <c r="H89" s="27" t="str">
        <f t="shared" si="8"/>
        <v/>
      </c>
      <c r="I89" s="27"/>
      <c r="J89" s="27"/>
      <c r="K89" s="27"/>
      <c r="L89" s="62"/>
      <c r="M89" s="65"/>
      <c r="N89" s="62">
        <f t="shared" si="4"/>
        <v>0</v>
      </c>
      <c r="O89" s="63" t="str">
        <f>IFERROR(ROUND($L89*VLOOKUP($M89,'Fast info vedlikeholdes sentral'!$B$15:$O$31,2,FALSE),0),"")</f>
        <v/>
      </c>
      <c r="P89" s="63" t="str">
        <f>IFERROR(ROUND($L89*VLOOKUP($M89,'Fast info vedlikeholdes sentral'!$B$15:$O$31,3,FALSE),0),"")</f>
        <v/>
      </c>
      <c r="Q89" s="63" t="str">
        <f>IFERROR(ROUND($L89*VLOOKUP($M89,'Fast info vedlikeholdes sentral'!$B$15:$O$31,4,FALSE),0),"")</f>
        <v/>
      </c>
      <c r="R89" s="63" t="str">
        <f>IFERROR(ROUND($L89*VLOOKUP($M89,'Fast info vedlikeholdes sentral'!$B$15:$O$31,5,FALSE),0),"")</f>
        <v/>
      </c>
      <c r="S89" s="63" t="str">
        <f>IFERROR(ROUND($L89*VLOOKUP($M89,'Fast info vedlikeholdes sentral'!$B$15:$O$31,6,FALSE),0),"")</f>
        <v/>
      </c>
      <c r="T89" s="63" t="str">
        <f>IFERROR(ROUND($L89*VLOOKUP($M89,'Fast info vedlikeholdes sentral'!$B$15:$O$31,7,FALSE),0),"")</f>
        <v/>
      </c>
      <c r="U89" s="63" t="str">
        <f>IFERROR(ROUND($L89*VLOOKUP($M89,'Fast info vedlikeholdes sentral'!$B$15:$O$31,8,FALSE),0),"")</f>
        <v/>
      </c>
      <c r="V89" s="63" t="str">
        <f>IFERROR(ROUND($L89*VLOOKUP($M89,'Fast info vedlikeholdes sentral'!$B$15:$O$31,9,FALSE),0),"")</f>
        <v/>
      </c>
      <c r="W89" s="63" t="str">
        <f>IFERROR(ROUND($L89*VLOOKUP($M89,'Fast info vedlikeholdes sentral'!$B$15:$O$31,10,FALSE),0),"")</f>
        <v/>
      </c>
      <c r="X89" s="63" t="str">
        <f>IFERROR(ROUND($L89*VLOOKUP($M89,'Fast info vedlikeholdes sentral'!$B$15:$O$31,11,FALSE),0),"")</f>
        <v/>
      </c>
      <c r="Y89" s="63" t="str">
        <f>IFERROR(ROUND($L89*VLOOKUP($M89,'Fast info vedlikeholdes sentral'!$B$15:$O$31,12,FALSE),0),"")</f>
        <v/>
      </c>
      <c r="Z89" s="63" t="str">
        <f>IFERROR(ROUND($L89*VLOOKUP($M89,'Fast info vedlikeholdes sentral'!$B$15:$O$31,13,FALSE),0),"")</f>
        <v/>
      </c>
      <c r="AA89" s="63" t="str">
        <f>IFERROR(ROUND($L89*VLOOKUP($M89,'Fast info vedlikeholdes sentral'!$B$15:$O$31,14,FALSE),0),"")</f>
        <v/>
      </c>
    </row>
    <row r="90" spans="1:27" ht="15.75" customHeight="1" x14ac:dyDescent="0.25">
      <c r="A90" s="22" t="str">
        <f t="shared" si="3"/>
        <v/>
      </c>
      <c r="B90" s="39" t="str">
        <f>IF(A90="group trans_id",MIN($B$28:B89)-1,"")</f>
        <v/>
      </c>
      <c r="C90" s="22">
        <v>0</v>
      </c>
      <c r="D90" s="27"/>
      <c r="E90" s="27" t="str">
        <f t="shared" si="9"/>
        <v/>
      </c>
      <c r="F90" s="27" t="str">
        <f t="shared" si="10"/>
        <v/>
      </c>
      <c r="G90" s="27" t="str">
        <f t="shared" si="11"/>
        <v/>
      </c>
      <c r="H90" s="27" t="str">
        <f t="shared" si="8"/>
        <v/>
      </c>
      <c r="I90" s="27"/>
      <c r="J90" s="27"/>
      <c r="K90" s="27"/>
      <c r="L90" s="62"/>
      <c r="M90" s="65"/>
      <c r="N90" s="62">
        <f t="shared" si="4"/>
        <v>0</v>
      </c>
      <c r="O90" s="63" t="str">
        <f>IFERROR(ROUND($L90*VLOOKUP($M90,'Fast info vedlikeholdes sentral'!$B$15:$O$31,2,FALSE),0),"")</f>
        <v/>
      </c>
      <c r="P90" s="63" t="str">
        <f>IFERROR(ROUND($L90*VLOOKUP($M90,'Fast info vedlikeholdes sentral'!$B$15:$O$31,3,FALSE),0),"")</f>
        <v/>
      </c>
      <c r="Q90" s="63" t="str">
        <f>IFERROR(ROUND($L90*VLOOKUP($M90,'Fast info vedlikeholdes sentral'!$B$15:$O$31,4,FALSE),0),"")</f>
        <v/>
      </c>
      <c r="R90" s="63" t="str">
        <f>IFERROR(ROUND($L90*VLOOKUP($M90,'Fast info vedlikeholdes sentral'!$B$15:$O$31,5,FALSE),0),"")</f>
        <v/>
      </c>
      <c r="S90" s="63" t="str">
        <f>IFERROR(ROUND($L90*VLOOKUP($M90,'Fast info vedlikeholdes sentral'!$B$15:$O$31,6,FALSE),0),"")</f>
        <v/>
      </c>
      <c r="T90" s="63" t="str">
        <f>IFERROR(ROUND($L90*VLOOKUP($M90,'Fast info vedlikeholdes sentral'!$B$15:$O$31,7,FALSE),0),"")</f>
        <v/>
      </c>
      <c r="U90" s="63" t="str">
        <f>IFERROR(ROUND($L90*VLOOKUP($M90,'Fast info vedlikeholdes sentral'!$B$15:$O$31,8,FALSE),0),"")</f>
        <v/>
      </c>
      <c r="V90" s="63" t="str">
        <f>IFERROR(ROUND($L90*VLOOKUP($M90,'Fast info vedlikeholdes sentral'!$B$15:$O$31,9,FALSE),0),"")</f>
        <v/>
      </c>
      <c r="W90" s="63" t="str">
        <f>IFERROR(ROUND($L90*VLOOKUP($M90,'Fast info vedlikeholdes sentral'!$B$15:$O$31,10,FALSE),0),"")</f>
        <v/>
      </c>
      <c r="X90" s="63" t="str">
        <f>IFERROR(ROUND($L90*VLOOKUP($M90,'Fast info vedlikeholdes sentral'!$B$15:$O$31,11,FALSE),0),"")</f>
        <v/>
      </c>
      <c r="Y90" s="63" t="str">
        <f>IFERROR(ROUND($L90*VLOOKUP($M90,'Fast info vedlikeholdes sentral'!$B$15:$O$31,12,FALSE),0),"")</f>
        <v/>
      </c>
      <c r="Z90" s="63" t="str">
        <f>IFERROR(ROUND($L90*VLOOKUP($M90,'Fast info vedlikeholdes sentral'!$B$15:$O$31,13,FALSE),0),"")</f>
        <v/>
      </c>
      <c r="AA90" s="63" t="str">
        <f>IFERROR(ROUND($L90*VLOOKUP($M90,'Fast info vedlikeholdes sentral'!$B$15:$O$31,14,FALSE),0),"")</f>
        <v/>
      </c>
    </row>
    <row r="91" spans="1:27" ht="15.75" customHeight="1" x14ac:dyDescent="0.25">
      <c r="A91" s="22" t="str">
        <f t="shared" si="3"/>
        <v/>
      </c>
      <c r="B91" s="39" t="str">
        <f>IF(A91="group trans_id",MIN($B$28:B90)-1,"")</f>
        <v/>
      </c>
      <c r="C91" s="22">
        <v>0</v>
      </c>
      <c r="D91" s="27"/>
      <c r="E91" s="27" t="str">
        <f t="shared" si="9"/>
        <v/>
      </c>
      <c r="F91" s="27" t="str">
        <f t="shared" si="10"/>
        <v/>
      </c>
      <c r="G91" s="27" t="str">
        <f t="shared" si="11"/>
        <v/>
      </c>
      <c r="H91" s="27" t="str">
        <f t="shared" si="8"/>
        <v/>
      </c>
      <c r="I91" s="27"/>
      <c r="J91" s="27"/>
      <c r="K91" s="27"/>
      <c r="L91" s="62"/>
      <c r="M91" s="65"/>
      <c r="N91" s="62">
        <f t="shared" si="4"/>
        <v>0</v>
      </c>
      <c r="O91" s="63" t="str">
        <f>IFERROR(ROUND($L91*VLOOKUP($M91,'Fast info vedlikeholdes sentral'!$B$15:$O$31,2,FALSE),0),"")</f>
        <v/>
      </c>
      <c r="P91" s="63" t="str">
        <f>IFERROR(ROUND($L91*VLOOKUP($M91,'Fast info vedlikeholdes sentral'!$B$15:$O$31,3,FALSE),0),"")</f>
        <v/>
      </c>
      <c r="Q91" s="63" t="str">
        <f>IFERROR(ROUND($L91*VLOOKUP($M91,'Fast info vedlikeholdes sentral'!$B$15:$O$31,4,FALSE),0),"")</f>
        <v/>
      </c>
      <c r="R91" s="63" t="str">
        <f>IFERROR(ROUND($L91*VLOOKUP($M91,'Fast info vedlikeholdes sentral'!$B$15:$O$31,5,FALSE),0),"")</f>
        <v/>
      </c>
      <c r="S91" s="63" t="str">
        <f>IFERROR(ROUND($L91*VLOOKUP($M91,'Fast info vedlikeholdes sentral'!$B$15:$O$31,6,FALSE),0),"")</f>
        <v/>
      </c>
      <c r="T91" s="63" t="str">
        <f>IFERROR(ROUND($L91*VLOOKUP($M91,'Fast info vedlikeholdes sentral'!$B$15:$O$31,7,FALSE),0),"")</f>
        <v/>
      </c>
      <c r="U91" s="63" t="str">
        <f>IFERROR(ROUND($L91*VLOOKUP($M91,'Fast info vedlikeholdes sentral'!$B$15:$O$31,8,FALSE),0),"")</f>
        <v/>
      </c>
      <c r="V91" s="63" t="str">
        <f>IFERROR(ROUND($L91*VLOOKUP($M91,'Fast info vedlikeholdes sentral'!$B$15:$O$31,9,FALSE),0),"")</f>
        <v/>
      </c>
      <c r="W91" s="63" t="str">
        <f>IFERROR(ROUND($L91*VLOOKUP($M91,'Fast info vedlikeholdes sentral'!$B$15:$O$31,10,FALSE),0),"")</f>
        <v/>
      </c>
      <c r="X91" s="63" t="str">
        <f>IFERROR(ROUND($L91*VLOOKUP($M91,'Fast info vedlikeholdes sentral'!$B$15:$O$31,11,FALSE),0),"")</f>
        <v/>
      </c>
      <c r="Y91" s="63" t="str">
        <f>IFERROR(ROUND($L91*VLOOKUP($M91,'Fast info vedlikeholdes sentral'!$B$15:$O$31,12,FALSE),0),"")</f>
        <v/>
      </c>
      <c r="Z91" s="63" t="str">
        <f>IFERROR(ROUND($L91*VLOOKUP($M91,'Fast info vedlikeholdes sentral'!$B$15:$O$31,13,FALSE),0),"")</f>
        <v/>
      </c>
      <c r="AA91" s="63" t="str">
        <f>IFERROR(ROUND($L91*VLOOKUP($M91,'Fast info vedlikeholdes sentral'!$B$15:$O$31,14,FALSE),0),"")</f>
        <v/>
      </c>
    </row>
    <row r="92" spans="1:27" ht="15.75" customHeight="1" x14ac:dyDescent="0.25">
      <c r="A92" s="22" t="str">
        <f t="shared" si="3"/>
        <v/>
      </c>
      <c r="B92" s="39" t="str">
        <f>IF(A92="group trans_id",MIN($B$28:B91)-1,"")</f>
        <v/>
      </c>
      <c r="C92" s="22">
        <v>0</v>
      </c>
      <c r="D92" s="27"/>
      <c r="E92" s="27" t="str">
        <f t="shared" si="9"/>
        <v/>
      </c>
      <c r="F92" s="27" t="str">
        <f t="shared" si="10"/>
        <v/>
      </c>
      <c r="G92" s="27" t="str">
        <f t="shared" si="11"/>
        <v/>
      </c>
      <c r="H92" s="27" t="str">
        <f t="shared" si="8"/>
        <v/>
      </c>
      <c r="I92" s="27"/>
      <c r="J92" s="27"/>
      <c r="K92" s="27"/>
      <c r="L92" s="62"/>
      <c r="M92" s="65"/>
      <c r="N92" s="62">
        <f t="shared" si="4"/>
        <v>0</v>
      </c>
      <c r="O92" s="63" t="str">
        <f>IFERROR(ROUND($L92*VLOOKUP($M92,'Fast info vedlikeholdes sentral'!$B$15:$O$31,2,FALSE),0),"")</f>
        <v/>
      </c>
      <c r="P92" s="63" t="str">
        <f>IFERROR(ROUND($L92*VLOOKUP($M92,'Fast info vedlikeholdes sentral'!$B$15:$O$31,3,FALSE),0),"")</f>
        <v/>
      </c>
      <c r="Q92" s="63" t="str">
        <f>IFERROR(ROUND($L92*VLOOKUP($M92,'Fast info vedlikeholdes sentral'!$B$15:$O$31,4,FALSE),0),"")</f>
        <v/>
      </c>
      <c r="R92" s="63" t="str">
        <f>IFERROR(ROUND($L92*VLOOKUP($M92,'Fast info vedlikeholdes sentral'!$B$15:$O$31,5,FALSE),0),"")</f>
        <v/>
      </c>
      <c r="S92" s="63" t="str">
        <f>IFERROR(ROUND($L92*VLOOKUP($M92,'Fast info vedlikeholdes sentral'!$B$15:$O$31,6,FALSE),0),"")</f>
        <v/>
      </c>
      <c r="T92" s="63" t="str">
        <f>IFERROR(ROUND($L92*VLOOKUP($M92,'Fast info vedlikeholdes sentral'!$B$15:$O$31,7,FALSE),0),"")</f>
        <v/>
      </c>
      <c r="U92" s="63" t="str">
        <f>IFERROR(ROUND($L92*VLOOKUP($M92,'Fast info vedlikeholdes sentral'!$B$15:$O$31,8,FALSE),0),"")</f>
        <v/>
      </c>
      <c r="V92" s="63" t="str">
        <f>IFERROR(ROUND($L92*VLOOKUP($M92,'Fast info vedlikeholdes sentral'!$B$15:$O$31,9,FALSE),0),"")</f>
        <v/>
      </c>
      <c r="W92" s="63" t="str">
        <f>IFERROR(ROUND($L92*VLOOKUP($M92,'Fast info vedlikeholdes sentral'!$B$15:$O$31,10,FALSE),0),"")</f>
        <v/>
      </c>
      <c r="X92" s="63" t="str">
        <f>IFERROR(ROUND($L92*VLOOKUP($M92,'Fast info vedlikeholdes sentral'!$B$15:$O$31,11,FALSE),0),"")</f>
        <v/>
      </c>
      <c r="Y92" s="63" t="str">
        <f>IFERROR(ROUND($L92*VLOOKUP($M92,'Fast info vedlikeholdes sentral'!$B$15:$O$31,12,FALSE),0),"")</f>
        <v/>
      </c>
      <c r="Z92" s="63" t="str">
        <f>IFERROR(ROUND($L92*VLOOKUP($M92,'Fast info vedlikeholdes sentral'!$B$15:$O$31,13,FALSE),0),"")</f>
        <v/>
      </c>
      <c r="AA92" s="63" t="str">
        <f>IFERROR(ROUND($L92*VLOOKUP($M92,'Fast info vedlikeholdes sentral'!$B$15:$O$31,14,FALSE),0),"")</f>
        <v/>
      </c>
    </row>
    <row r="93" spans="1:27" ht="15.75" customHeight="1" x14ac:dyDescent="0.25">
      <c r="A93" s="22" t="str">
        <f t="shared" si="3"/>
        <v/>
      </c>
      <c r="B93" s="39" t="str">
        <f>IF(A93="group trans_id",MIN($B$28:B92)-1,"")</f>
        <v/>
      </c>
      <c r="C93" s="22">
        <v>0</v>
      </c>
      <c r="D93" s="27"/>
      <c r="E93" s="27" t="str">
        <f t="shared" si="9"/>
        <v/>
      </c>
      <c r="F93" s="27" t="str">
        <f t="shared" si="10"/>
        <v/>
      </c>
      <c r="G93" s="27" t="str">
        <f t="shared" si="11"/>
        <v/>
      </c>
      <c r="H93" s="27" t="str">
        <f t="shared" si="8"/>
        <v/>
      </c>
      <c r="I93" s="27"/>
      <c r="J93" s="27"/>
      <c r="K93" s="27"/>
      <c r="L93" s="62"/>
      <c r="M93" s="65"/>
      <c r="N93" s="62">
        <f t="shared" si="4"/>
        <v>0</v>
      </c>
      <c r="O93" s="63" t="str">
        <f>IFERROR(ROUND($L93*VLOOKUP($M93,'Fast info vedlikeholdes sentral'!$B$15:$O$31,2,FALSE),0),"")</f>
        <v/>
      </c>
      <c r="P93" s="63" t="str">
        <f>IFERROR(ROUND($L93*VLOOKUP($M93,'Fast info vedlikeholdes sentral'!$B$15:$O$31,3,FALSE),0),"")</f>
        <v/>
      </c>
      <c r="Q93" s="63" t="str">
        <f>IFERROR(ROUND($L93*VLOOKUP($M93,'Fast info vedlikeholdes sentral'!$B$15:$O$31,4,FALSE),0),"")</f>
        <v/>
      </c>
      <c r="R93" s="63" t="str">
        <f>IFERROR(ROUND($L93*VLOOKUP($M93,'Fast info vedlikeholdes sentral'!$B$15:$O$31,5,FALSE),0),"")</f>
        <v/>
      </c>
      <c r="S93" s="63" t="str">
        <f>IFERROR(ROUND($L93*VLOOKUP($M93,'Fast info vedlikeholdes sentral'!$B$15:$O$31,6,FALSE),0),"")</f>
        <v/>
      </c>
      <c r="T93" s="63" t="str">
        <f>IFERROR(ROUND($L93*VLOOKUP($M93,'Fast info vedlikeholdes sentral'!$B$15:$O$31,7,FALSE),0),"")</f>
        <v/>
      </c>
      <c r="U93" s="63" t="str">
        <f>IFERROR(ROUND($L93*VLOOKUP($M93,'Fast info vedlikeholdes sentral'!$B$15:$O$31,8,FALSE),0),"")</f>
        <v/>
      </c>
      <c r="V93" s="63" t="str">
        <f>IFERROR(ROUND($L93*VLOOKUP($M93,'Fast info vedlikeholdes sentral'!$B$15:$O$31,9,FALSE),0),"")</f>
        <v/>
      </c>
      <c r="W93" s="63" t="str">
        <f>IFERROR(ROUND($L93*VLOOKUP($M93,'Fast info vedlikeholdes sentral'!$B$15:$O$31,10,FALSE),0),"")</f>
        <v/>
      </c>
      <c r="X93" s="63" t="str">
        <f>IFERROR(ROUND($L93*VLOOKUP($M93,'Fast info vedlikeholdes sentral'!$B$15:$O$31,11,FALSE),0),"")</f>
        <v/>
      </c>
      <c r="Y93" s="63" t="str">
        <f>IFERROR(ROUND($L93*VLOOKUP($M93,'Fast info vedlikeholdes sentral'!$B$15:$O$31,12,FALSE),0),"")</f>
        <v/>
      </c>
      <c r="Z93" s="63" t="str">
        <f>IFERROR(ROUND($L93*VLOOKUP($M93,'Fast info vedlikeholdes sentral'!$B$15:$O$31,13,FALSE),0),"")</f>
        <v/>
      </c>
      <c r="AA93" s="63" t="str">
        <f>IFERROR(ROUND($L93*VLOOKUP($M93,'Fast info vedlikeholdes sentral'!$B$15:$O$31,14,FALSE),0),"")</f>
        <v/>
      </c>
    </row>
    <row r="94" spans="1:27" ht="15.75" customHeight="1" x14ac:dyDescent="0.25">
      <c r="A94" s="22" t="str">
        <f t="shared" ref="A94:A157" si="12">IF((D94&lt;&gt;""),"group trans_id","")</f>
        <v/>
      </c>
      <c r="B94" s="39" t="str">
        <f>IF(A94="group trans_id",MIN($B$28:B93)-1,"")</f>
        <v/>
      </c>
      <c r="C94" s="22">
        <v>0</v>
      </c>
      <c r="D94" s="27"/>
      <c r="E94" s="27" t="str">
        <f t="shared" ref="E94:E157" si="13">IF($G$11&lt;&gt;"",$G$11,"")</f>
        <v/>
      </c>
      <c r="F94" s="27" t="str">
        <f t="shared" ref="F94:F157" si="14">IF($G$10&lt;&gt;"",$G$10,"")</f>
        <v/>
      </c>
      <c r="G94" s="27" t="str">
        <f t="shared" ref="G94:G157" si="15">IF($G$12&lt;&gt;"",$G$12,"")</f>
        <v/>
      </c>
      <c r="H94" s="27" t="str">
        <f t="shared" ref="H94:H157" si="16">IF($G$13&lt;&gt;"",$G$13,"")</f>
        <v/>
      </c>
      <c r="I94" s="27"/>
      <c r="J94" s="27"/>
      <c r="K94" s="27"/>
      <c r="L94" s="62"/>
      <c r="M94" s="65"/>
      <c r="N94" s="62">
        <f t="shared" ref="N94:N157" si="17">L94-SUM(O94:AA94)</f>
        <v>0</v>
      </c>
      <c r="O94" s="63" t="str">
        <f>IFERROR(ROUND($L94*VLOOKUP($M94,'Fast info vedlikeholdes sentral'!$B$15:$O$31,2,FALSE),0),"")</f>
        <v/>
      </c>
      <c r="P94" s="63" t="str">
        <f>IFERROR(ROUND($L94*VLOOKUP($M94,'Fast info vedlikeholdes sentral'!$B$15:$O$31,3,FALSE),0),"")</f>
        <v/>
      </c>
      <c r="Q94" s="63" t="str">
        <f>IFERROR(ROUND($L94*VLOOKUP($M94,'Fast info vedlikeholdes sentral'!$B$15:$O$31,4,FALSE),0),"")</f>
        <v/>
      </c>
      <c r="R94" s="63" t="str">
        <f>IFERROR(ROUND($L94*VLOOKUP($M94,'Fast info vedlikeholdes sentral'!$B$15:$O$31,5,FALSE),0),"")</f>
        <v/>
      </c>
      <c r="S94" s="63" t="str">
        <f>IFERROR(ROUND($L94*VLOOKUP($M94,'Fast info vedlikeholdes sentral'!$B$15:$O$31,6,FALSE),0),"")</f>
        <v/>
      </c>
      <c r="T94" s="63" t="str">
        <f>IFERROR(ROUND($L94*VLOOKUP($M94,'Fast info vedlikeholdes sentral'!$B$15:$O$31,7,FALSE),0),"")</f>
        <v/>
      </c>
      <c r="U94" s="63" t="str">
        <f>IFERROR(ROUND($L94*VLOOKUP($M94,'Fast info vedlikeholdes sentral'!$B$15:$O$31,8,FALSE),0),"")</f>
        <v/>
      </c>
      <c r="V94" s="63" t="str">
        <f>IFERROR(ROUND($L94*VLOOKUP($M94,'Fast info vedlikeholdes sentral'!$B$15:$O$31,9,FALSE),0),"")</f>
        <v/>
      </c>
      <c r="W94" s="63" t="str">
        <f>IFERROR(ROUND($L94*VLOOKUP($M94,'Fast info vedlikeholdes sentral'!$B$15:$O$31,10,FALSE),0),"")</f>
        <v/>
      </c>
      <c r="X94" s="63" t="str">
        <f>IFERROR(ROUND($L94*VLOOKUP($M94,'Fast info vedlikeholdes sentral'!$B$15:$O$31,11,FALSE),0),"")</f>
        <v/>
      </c>
      <c r="Y94" s="63" t="str">
        <f>IFERROR(ROUND($L94*VLOOKUP($M94,'Fast info vedlikeholdes sentral'!$B$15:$O$31,12,FALSE),0),"")</f>
        <v/>
      </c>
      <c r="Z94" s="63" t="str">
        <f>IFERROR(ROUND($L94*VLOOKUP($M94,'Fast info vedlikeholdes sentral'!$B$15:$O$31,13,FALSE),0),"")</f>
        <v/>
      </c>
      <c r="AA94" s="63" t="str">
        <f>IFERROR(ROUND($L94*VLOOKUP($M94,'Fast info vedlikeholdes sentral'!$B$15:$O$31,14,FALSE),0),"")</f>
        <v/>
      </c>
    </row>
    <row r="95" spans="1:27" ht="15.75" customHeight="1" x14ac:dyDescent="0.25">
      <c r="A95" s="22" t="str">
        <f t="shared" si="12"/>
        <v/>
      </c>
      <c r="B95" s="39" t="str">
        <f>IF(A95="group trans_id",MIN($B$28:B94)-1,"")</f>
        <v/>
      </c>
      <c r="C95" s="22">
        <v>0</v>
      </c>
      <c r="D95" s="27"/>
      <c r="E95" s="27" t="str">
        <f t="shared" si="13"/>
        <v/>
      </c>
      <c r="F95" s="27" t="str">
        <f t="shared" si="14"/>
        <v/>
      </c>
      <c r="G95" s="27" t="str">
        <f t="shared" si="15"/>
        <v/>
      </c>
      <c r="H95" s="27" t="str">
        <f t="shared" si="16"/>
        <v/>
      </c>
      <c r="I95" s="27"/>
      <c r="J95" s="27"/>
      <c r="K95" s="27"/>
      <c r="L95" s="62"/>
      <c r="M95" s="65"/>
      <c r="N95" s="62">
        <f t="shared" si="17"/>
        <v>0</v>
      </c>
      <c r="O95" s="63" t="str">
        <f>IFERROR(ROUND($L95*VLOOKUP($M95,'Fast info vedlikeholdes sentral'!$B$15:$O$31,2,FALSE),0),"")</f>
        <v/>
      </c>
      <c r="P95" s="63" t="str">
        <f>IFERROR(ROUND($L95*VLOOKUP($M95,'Fast info vedlikeholdes sentral'!$B$15:$O$31,3,FALSE),0),"")</f>
        <v/>
      </c>
      <c r="Q95" s="63" t="str">
        <f>IFERROR(ROUND($L95*VLOOKUP($M95,'Fast info vedlikeholdes sentral'!$B$15:$O$31,4,FALSE),0),"")</f>
        <v/>
      </c>
      <c r="R95" s="63" t="str">
        <f>IFERROR(ROUND($L95*VLOOKUP($M95,'Fast info vedlikeholdes sentral'!$B$15:$O$31,5,FALSE),0),"")</f>
        <v/>
      </c>
      <c r="S95" s="63" t="str">
        <f>IFERROR(ROUND($L95*VLOOKUP($M95,'Fast info vedlikeholdes sentral'!$B$15:$O$31,6,FALSE),0),"")</f>
        <v/>
      </c>
      <c r="T95" s="63" t="str">
        <f>IFERROR(ROUND($L95*VLOOKUP($M95,'Fast info vedlikeholdes sentral'!$B$15:$O$31,7,FALSE),0),"")</f>
        <v/>
      </c>
      <c r="U95" s="63" t="str">
        <f>IFERROR(ROUND($L95*VLOOKUP($M95,'Fast info vedlikeholdes sentral'!$B$15:$O$31,8,FALSE),0),"")</f>
        <v/>
      </c>
      <c r="V95" s="63" t="str">
        <f>IFERROR(ROUND($L95*VLOOKUP($M95,'Fast info vedlikeholdes sentral'!$B$15:$O$31,9,FALSE),0),"")</f>
        <v/>
      </c>
      <c r="W95" s="63" t="str">
        <f>IFERROR(ROUND($L95*VLOOKUP($M95,'Fast info vedlikeholdes sentral'!$B$15:$O$31,10,FALSE),0),"")</f>
        <v/>
      </c>
      <c r="X95" s="63" t="str">
        <f>IFERROR(ROUND($L95*VLOOKUP($M95,'Fast info vedlikeholdes sentral'!$B$15:$O$31,11,FALSE),0),"")</f>
        <v/>
      </c>
      <c r="Y95" s="63" t="str">
        <f>IFERROR(ROUND($L95*VLOOKUP($M95,'Fast info vedlikeholdes sentral'!$B$15:$O$31,12,FALSE),0),"")</f>
        <v/>
      </c>
      <c r="Z95" s="63" t="str">
        <f>IFERROR(ROUND($L95*VLOOKUP($M95,'Fast info vedlikeholdes sentral'!$B$15:$O$31,13,FALSE),0),"")</f>
        <v/>
      </c>
      <c r="AA95" s="63" t="str">
        <f>IFERROR(ROUND($L95*VLOOKUP($M95,'Fast info vedlikeholdes sentral'!$B$15:$O$31,14,FALSE),0),"")</f>
        <v/>
      </c>
    </row>
    <row r="96" spans="1:27" ht="15.75" customHeight="1" x14ac:dyDescent="0.25">
      <c r="A96" s="22" t="str">
        <f t="shared" si="12"/>
        <v/>
      </c>
      <c r="B96" s="39" t="str">
        <f>IF(A96="group trans_id",MIN($B$28:B95)-1,"")</f>
        <v/>
      </c>
      <c r="C96" s="22">
        <v>0</v>
      </c>
      <c r="D96" s="27"/>
      <c r="E96" s="27" t="str">
        <f t="shared" si="13"/>
        <v/>
      </c>
      <c r="F96" s="27" t="str">
        <f t="shared" si="14"/>
        <v/>
      </c>
      <c r="G96" s="27" t="str">
        <f t="shared" si="15"/>
        <v/>
      </c>
      <c r="H96" s="27" t="str">
        <f t="shared" si="16"/>
        <v/>
      </c>
      <c r="I96" s="27"/>
      <c r="J96" s="27"/>
      <c r="K96" s="27"/>
      <c r="L96" s="62"/>
      <c r="M96" s="65"/>
      <c r="N96" s="62">
        <f t="shared" si="17"/>
        <v>0</v>
      </c>
      <c r="O96" s="63" t="str">
        <f>IFERROR(ROUND($L96*VLOOKUP($M96,'Fast info vedlikeholdes sentral'!$B$15:$O$31,2,FALSE),0),"")</f>
        <v/>
      </c>
      <c r="P96" s="63" t="str">
        <f>IFERROR(ROUND($L96*VLOOKUP($M96,'Fast info vedlikeholdes sentral'!$B$15:$O$31,3,FALSE),0),"")</f>
        <v/>
      </c>
      <c r="Q96" s="63" t="str">
        <f>IFERROR(ROUND($L96*VLOOKUP($M96,'Fast info vedlikeholdes sentral'!$B$15:$O$31,4,FALSE),0),"")</f>
        <v/>
      </c>
      <c r="R96" s="63" t="str">
        <f>IFERROR(ROUND($L96*VLOOKUP($M96,'Fast info vedlikeholdes sentral'!$B$15:$O$31,5,FALSE),0),"")</f>
        <v/>
      </c>
      <c r="S96" s="63" t="str">
        <f>IFERROR(ROUND($L96*VLOOKUP($M96,'Fast info vedlikeholdes sentral'!$B$15:$O$31,6,FALSE),0),"")</f>
        <v/>
      </c>
      <c r="T96" s="63" t="str">
        <f>IFERROR(ROUND($L96*VLOOKUP($M96,'Fast info vedlikeholdes sentral'!$B$15:$O$31,7,FALSE),0),"")</f>
        <v/>
      </c>
      <c r="U96" s="63" t="str">
        <f>IFERROR(ROUND($L96*VLOOKUP($M96,'Fast info vedlikeholdes sentral'!$B$15:$O$31,8,FALSE),0),"")</f>
        <v/>
      </c>
      <c r="V96" s="63" t="str">
        <f>IFERROR(ROUND($L96*VLOOKUP($M96,'Fast info vedlikeholdes sentral'!$B$15:$O$31,9,FALSE),0),"")</f>
        <v/>
      </c>
      <c r="W96" s="63" t="str">
        <f>IFERROR(ROUND($L96*VLOOKUP($M96,'Fast info vedlikeholdes sentral'!$B$15:$O$31,10,FALSE),0),"")</f>
        <v/>
      </c>
      <c r="X96" s="63" t="str">
        <f>IFERROR(ROUND($L96*VLOOKUP($M96,'Fast info vedlikeholdes sentral'!$B$15:$O$31,11,FALSE),0),"")</f>
        <v/>
      </c>
      <c r="Y96" s="63" t="str">
        <f>IFERROR(ROUND($L96*VLOOKUP($M96,'Fast info vedlikeholdes sentral'!$B$15:$O$31,12,FALSE),0),"")</f>
        <v/>
      </c>
      <c r="Z96" s="63" t="str">
        <f>IFERROR(ROUND($L96*VLOOKUP($M96,'Fast info vedlikeholdes sentral'!$B$15:$O$31,13,FALSE),0),"")</f>
        <v/>
      </c>
      <c r="AA96" s="63" t="str">
        <f>IFERROR(ROUND($L96*VLOOKUP($M96,'Fast info vedlikeholdes sentral'!$B$15:$O$31,14,FALSE),0),"")</f>
        <v/>
      </c>
    </row>
    <row r="97" spans="1:27" ht="15.75" customHeight="1" x14ac:dyDescent="0.25">
      <c r="A97" s="22" t="str">
        <f t="shared" si="12"/>
        <v/>
      </c>
      <c r="B97" s="39" t="str">
        <f>IF(A97="group trans_id",MIN($B$28:B96)-1,"")</f>
        <v/>
      </c>
      <c r="C97" s="22">
        <v>0</v>
      </c>
      <c r="D97" s="27"/>
      <c r="E97" s="27" t="str">
        <f t="shared" si="13"/>
        <v/>
      </c>
      <c r="F97" s="27" t="str">
        <f t="shared" si="14"/>
        <v/>
      </c>
      <c r="G97" s="27" t="str">
        <f t="shared" si="15"/>
        <v/>
      </c>
      <c r="H97" s="27" t="str">
        <f t="shared" si="16"/>
        <v/>
      </c>
      <c r="I97" s="27"/>
      <c r="J97" s="27"/>
      <c r="K97" s="27"/>
      <c r="L97" s="62"/>
      <c r="M97" s="65"/>
      <c r="N97" s="62">
        <f t="shared" si="17"/>
        <v>0</v>
      </c>
      <c r="O97" s="63" t="str">
        <f>IFERROR(ROUND($L97*VLOOKUP($M97,'Fast info vedlikeholdes sentral'!$B$15:$O$31,2,FALSE),0),"")</f>
        <v/>
      </c>
      <c r="P97" s="63" t="str">
        <f>IFERROR(ROUND($L97*VLOOKUP($M97,'Fast info vedlikeholdes sentral'!$B$15:$O$31,3,FALSE),0),"")</f>
        <v/>
      </c>
      <c r="Q97" s="63" t="str">
        <f>IFERROR(ROUND($L97*VLOOKUP($M97,'Fast info vedlikeholdes sentral'!$B$15:$O$31,4,FALSE),0),"")</f>
        <v/>
      </c>
      <c r="R97" s="63" t="str">
        <f>IFERROR(ROUND($L97*VLOOKUP($M97,'Fast info vedlikeholdes sentral'!$B$15:$O$31,5,FALSE),0),"")</f>
        <v/>
      </c>
      <c r="S97" s="63" t="str">
        <f>IFERROR(ROUND($L97*VLOOKUP($M97,'Fast info vedlikeholdes sentral'!$B$15:$O$31,6,FALSE),0),"")</f>
        <v/>
      </c>
      <c r="T97" s="63" t="str">
        <f>IFERROR(ROUND($L97*VLOOKUP($M97,'Fast info vedlikeholdes sentral'!$B$15:$O$31,7,FALSE),0),"")</f>
        <v/>
      </c>
      <c r="U97" s="63" t="str">
        <f>IFERROR(ROUND($L97*VLOOKUP($M97,'Fast info vedlikeholdes sentral'!$B$15:$O$31,8,FALSE),0),"")</f>
        <v/>
      </c>
      <c r="V97" s="63" t="str">
        <f>IFERROR(ROUND($L97*VLOOKUP($M97,'Fast info vedlikeholdes sentral'!$B$15:$O$31,9,FALSE),0),"")</f>
        <v/>
      </c>
      <c r="W97" s="63" t="str">
        <f>IFERROR(ROUND($L97*VLOOKUP($M97,'Fast info vedlikeholdes sentral'!$B$15:$O$31,10,FALSE),0),"")</f>
        <v/>
      </c>
      <c r="X97" s="63" t="str">
        <f>IFERROR(ROUND($L97*VLOOKUP($M97,'Fast info vedlikeholdes sentral'!$B$15:$O$31,11,FALSE),0),"")</f>
        <v/>
      </c>
      <c r="Y97" s="63" t="str">
        <f>IFERROR(ROUND($L97*VLOOKUP($M97,'Fast info vedlikeholdes sentral'!$B$15:$O$31,12,FALSE),0),"")</f>
        <v/>
      </c>
      <c r="Z97" s="63" t="str">
        <f>IFERROR(ROUND($L97*VLOOKUP($M97,'Fast info vedlikeholdes sentral'!$B$15:$O$31,13,FALSE),0),"")</f>
        <v/>
      </c>
      <c r="AA97" s="63" t="str">
        <f>IFERROR(ROUND($L97*VLOOKUP($M97,'Fast info vedlikeholdes sentral'!$B$15:$O$31,14,FALSE),0),"")</f>
        <v/>
      </c>
    </row>
    <row r="98" spans="1:27" ht="15.75" customHeight="1" x14ac:dyDescent="0.25">
      <c r="A98" s="22" t="str">
        <f t="shared" si="12"/>
        <v/>
      </c>
      <c r="B98" s="39" t="str">
        <f>IF(A98="group trans_id",MIN($B$28:B97)-1,"")</f>
        <v/>
      </c>
      <c r="C98" s="22">
        <v>0</v>
      </c>
      <c r="D98" s="27"/>
      <c r="E98" s="27" t="str">
        <f t="shared" si="13"/>
        <v/>
      </c>
      <c r="F98" s="27" t="str">
        <f t="shared" si="14"/>
        <v/>
      </c>
      <c r="G98" s="27" t="str">
        <f t="shared" si="15"/>
        <v/>
      </c>
      <c r="H98" s="27" t="str">
        <f t="shared" si="16"/>
        <v/>
      </c>
      <c r="I98" s="27"/>
      <c r="J98" s="27"/>
      <c r="K98" s="27"/>
      <c r="L98" s="62"/>
      <c r="M98" s="65"/>
      <c r="N98" s="62">
        <f t="shared" si="17"/>
        <v>0</v>
      </c>
      <c r="O98" s="63" t="str">
        <f>IFERROR(ROUND($L98*VLOOKUP($M98,'Fast info vedlikeholdes sentral'!$B$15:$O$31,2,FALSE),0),"")</f>
        <v/>
      </c>
      <c r="P98" s="63" t="str">
        <f>IFERROR(ROUND($L98*VLOOKUP($M98,'Fast info vedlikeholdes sentral'!$B$15:$O$31,3,FALSE),0),"")</f>
        <v/>
      </c>
      <c r="Q98" s="63" t="str">
        <f>IFERROR(ROUND($L98*VLOOKUP($M98,'Fast info vedlikeholdes sentral'!$B$15:$O$31,4,FALSE),0),"")</f>
        <v/>
      </c>
      <c r="R98" s="63" t="str">
        <f>IFERROR(ROUND($L98*VLOOKUP($M98,'Fast info vedlikeholdes sentral'!$B$15:$O$31,5,FALSE),0),"")</f>
        <v/>
      </c>
      <c r="S98" s="63" t="str">
        <f>IFERROR(ROUND($L98*VLOOKUP($M98,'Fast info vedlikeholdes sentral'!$B$15:$O$31,6,FALSE),0),"")</f>
        <v/>
      </c>
      <c r="T98" s="63" t="str">
        <f>IFERROR(ROUND($L98*VLOOKUP($M98,'Fast info vedlikeholdes sentral'!$B$15:$O$31,7,FALSE),0),"")</f>
        <v/>
      </c>
      <c r="U98" s="63" t="str">
        <f>IFERROR(ROUND($L98*VLOOKUP($M98,'Fast info vedlikeholdes sentral'!$B$15:$O$31,8,FALSE),0),"")</f>
        <v/>
      </c>
      <c r="V98" s="63" t="str">
        <f>IFERROR(ROUND($L98*VLOOKUP($M98,'Fast info vedlikeholdes sentral'!$B$15:$O$31,9,FALSE),0),"")</f>
        <v/>
      </c>
      <c r="W98" s="63" t="str">
        <f>IFERROR(ROUND($L98*VLOOKUP($M98,'Fast info vedlikeholdes sentral'!$B$15:$O$31,10,FALSE),0),"")</f>
        <v/>
      </c>
      <c r="X98" s="63" t="str">
        <f>IFERROR(ROUND($L98*VLOOKUP($M98,'Fast info vedlikeholdes sentral'!$B$15:$O$31,11,FALSE),0),"")</f>
        <v/>
      </c>
      <c r="Y98" s="63" t="str">
        <f>IFERROR(ROUND($L98*VLOOKUP($M98,'Fast info vedlikeholdes sentral'!$B$15:$O$31,12,FALSE),0),"")</f>
        <v/>
      </c>
      <c r="Z98" s="63" t="str">
        <f>IFERROR(ROUND($L98*VLOOKUP($M98,'Fast info vedlikeholdes sentral'!$B$15:$O$31,13,FALSE),0),"")</f>
        <v/>
      </c>
      <c r="AA98" s="63" t="str">
        <f>IFERROR(ROUND($L98*VLOOKUP($M98,'Fast info vedlikeholdes sentral'!$B$15:$O$31,14,FALSE),0),"")</f>
        <v/>
      </c>
    </row>
    <row r="99" spans="1:27" ht="15.75" customHeight="1" x14ac:dyDescent="0.25">
      <c r="A99" s="22" t="str">
        <f t="shared" si="12"/>
        <v/>
      </c>
      <c r="B99" s="39" t="str">
        <f>IF(A99="group trans_id",MIN($B$28:B98)-1,"")</f>
        <v/>
      </c>
      <c r="C99" s="22">
        <v>0</v>
      </c>
      <c r="D99" s="27"/>
      <c r="E99" s="27" t="str">
        <f t="shared" si="13"/>
        <v/>
      </c>
      <c r="F99" s="27" t="str">
        <f t="shared" si="14"/>
        <v/>
      </c>
      <c r="G99" s="27" t="str">
        <f t="shared" si="15"/>
        <v/>
      </c>
      <c r="H99" s="27" t="str">
        <f t="shared" si="16"/>
        <v/>
      </c>
      <c r="I99" s="27"/>
      <c r="J99" s="27"/>
      <c r="K99" s="27"/>
      <c r="L99" s="62"/>
      <c r="M99" s="65"/>
      <c r="N99" s="62">
        <f t="shared" si="17"/>
        <v>0</v>
      </c>
      <c r="O99" s="63" t="str">
        <f>IFERROR(ROUND($L99*VLOOKUP($M99,'Fast info vedlikeholdes sentral'!$B$15:$O$31,2,FALSE),0),"")</f>
        <v/>
      </c>
      <c r="P99" s="63" t="str">
        <f>IFERROR(ROUND($L99*VLOOKUP($M99,'Fast info vedlikeholdes sentral'!$B$15:$O$31,3,FALSE),0),"")</f>
        <v/>
      </c>
      <c r="Q99" s="63" t="str">
        <f>IFERROR(ROUND($L99*VLOOKUP($M99,'Fast info vedlikeholdes sentral'!$B$15:$O$31,4,FALSE),0),"")</f>
        <v/>
      </c>
      <c r="R99" s="63" t="str">
        <f>IFERROR(ROUND($L99*VLOOKUP($M99,'Fast info vedlikeholdes sentral'!$B$15:$O$31,5,FALSE),0),"")</f>
        <v/>
      </c>
      <c r="S99" s="63" t="str">
        <f>IFERROR(ROUND($L99*VLOOKUP($M99,'Fast info vedlikeholdes sentral'!$B$15:$O$31,6,FALSE),0),"")</f>
        <v/>
      </c>
      <c r="T99" s="63" t="str">
        <f>IFERROR(ROUND($L99*VLOOKUP($M99,'Fast info vedlikeholdes sentral'!$B$15:$O$31,7,FALSE),0),"")</f>
        <v/>
      </c>
      <c r="U99" s="63" t="str">
        <f>IFERROR(ROUND($L99*VLOOKUP($M99,'Fast info vedlikeholdes sentral'!$B$15:$O$31,8,FALSE),0),"")</f>
        <v/>
      </c>
      <c r="V99" s="63" t="str">
        <f>IFERROR(ROUND($L99*VLOOKUP($M99,'Fast info vedlikeholdes sentral'!$B$15:$O$31,9,FALSE),0),"")</f>
        <v/>
      </c>
      <c r="W99" s="63" t="str">
        <f>IFERROR(ROUND($L99*VLOOKUP($M99,'Fast info vedlikeholdes sentral'!$B$15:$O$31,10,FALSE),0),"")</f>
        <v/>
      </c>
      <c r="X99" s="63" t="str">
        <f>IFERROR(ROUND($L99*VLOOKUP($M99,'Fast info vedlikeholdes sentral'!$B$15:$O$31,11,FALSE),0),"")</f>
        <v/>
      </c>
      <c r="Y99" s="63" t="str">
        <f>IFERROR(ROUND($L99*VLOOKUP($M99,'Fast info vedlikeholdes sentral'!$B$15:$O$31,12,FALSE),0),"")</f>
        <v/>
      </c>
      <c r="Z99" s="63" t="str">
        <f>IFERROR(ROUND($L99*VLOOKUP($M99,'Fast info vedlikeholdes sentral'!$B$15:$O$31,13,FALSE),0),"")</f>
        <v/>
      </c>
      <c r="AA99" s="63" t="str">
        <f>IFERROR(ROUND($L99*VLOOKUP($M99,'Fast info vedlikeholdes sentral'!$B$15:$O$31,14,FALSE),0),"")</f>
        <v/>
      </c>
    </row>
    <row r="100" spans="1:27" ht="15.75" customHeight="1" x14ac:dyDescent="0.25">
      <c r="A100" s="22" t="str">
        <f t="shared" si="12"/>
        <v/>
      </c>
      <c r="B100" s="39" t="str">
        <f>IF(A100="group trans_id",MIN($B$28:B99)-1,"")</f>
        <v/>
      </c>
      <c r="C100" s="22">
        <v>0</v>
      </c>
      <c r="D100" s="27"/>
      <c r="E100" s="27" t="str">
        <f t="shared" si="13"/>
        <v/>
      </c>
      <c r="F100" s="27" t="str">
        <f t="shared" si="14"/>
        <v/>
      </c>
      <c r="G100" s="27" t="str">
        <f t="shared" si="15"/>
        <v/>
      </c>
      <c r="H100" s="27" t="str">
        <f t="shared" si="16"/>
        <v/>
      </c>
      <c r="I100" s="27"/>
      <c r="J100" s="27"/>
      <c r="K100" s="27"/>
      <c r="L100" s="62"/>
      <c r="M100" s="65"/>
      <c r="N100" s="62">
        <f t="shared" si="17"/>
        <v>0</v>
      </c>
      <c r="O100" s="63" t="str">
        <f>IFERROR(ROUND($L100*VLOOKUP($M100,'Fast info vedlikeholdes sentral'!$B$15:$O$31,2,FALSE),0),"")</f>
        <v/>
      </c>
      <c r="P100" s="63" t="str">
        <f>IFERROR(ROUND($L100*VLOOKUP($M100,'Fast info vedlikeholdes sentral'!$B$15:$O$31,3,FALSE),0),"")</f>
        <v/>
      </c>
      <c r="Q100" s="63" t="str">
        <f>IFERROR(ROUND($L100*VLOOKUP($M100,'Fast info vedlikeholdes sentral'!$B$15:$O$31,4,FALSE),0),"")</f>
        <v/>
      </c>
      <c r="R100" s="63" t="str">
        <f>IFERROR(ROUND($L100*VLOOKUP($M100,'Fast info vedlikeholdes sentral'!$B$15:$O$31,5,FALSE),0),"")</f>
        <v/>
      </c>
      <c r="S100" s="63" t="str">
        <f>IFERROR(ROUND($L100*VLOOKUP($M100,'Fast info vedlikeholdes sentral'!$B$15:$O$31,6,FALSE),0),"")</f>
        <v/>
      </c>
      <c r="T100" s="63" t="str">
        <f>IFERROR(ROUND($L100*VLOOKUP($M100,'Fast info vedlikeholdes sentral'!$B$15:$O$31,7,FALSE),0),"")</f>
        <v/>
      </c>
      <c r="U100" s="63" t="str">
        <f>IFERROR(ROUND($L100*VLOOKUP($M100,'Fast info vedlikeholdes sentral'!$B$15:$O$31,8,FALSE),0),"")</f>
        <v/>
      </c>
      <c r="V100" s="63" t="str">
        <f>IFERROR(ROUND($L100*VLOOKUP($M100,'Fast info vedlikeholdes sentral'!$B$15:$O$31,9,FALSE),0),"")</f>
        <v/>
      </c>
      <c r="W100" s="63" t="str">
        <f>IFERROR(ROUND($L100*VLOOKUP($M100,'Fast info vedlikeholdes sentral'!$B$15:$O$31,10,FALSE),0),"")</f>
        <v/>
      </c>
      <c r="X100" s="63" t="str">
        <f>IFERROR(ROUND($L100*VLOOKUP($M100,'Fast info vedlikeholdes sentral'!$B$15:$O$31,11,FALSE),0),"")</f>
        <v/>
      </c>
      <c r="Y100" s="63" t="str">
        <f>IFERROR(ROUND($L100*VLOOKUP($M100,'Fast info vedlikeholdes sentral'!$B$15:$O$31,12,FALSE),0),"")</f>
        <v/>
      </c>
      <c r="Z100" s="63" t="str">
        <f>IFERROR(ROUND($L100*VLOOKUP($M100,'Fast info vedlikeholdes sentral'!$B$15:$O$31,13,FALSE),0),"")</f>
        <v/>
      </c>
      <c r="AA100" s="63" t="str">
        <f>IFERROR(ROUND($L100*VLOOKUP($M100,'Fast info vedlikeholdes sentral'!$B$15:$O$31,14,FALSE),0),"")</f>
        <v/>
      </c>
    </row>
    <row r="101" spans="1:27" ht="15.75" customHeight="1" x14ac:dyDescent="0.25">
      <c r="A101" s="22" t="str">
        <f t="shared" si="12"/>
        <v/>
      </c>
      <c r="B101" s="39" t="str">
        <f>IF(A101="group trans_id",MIN($B$28:B100)-1,"")</f>
        <v/>
      </c>
      <c r="C101" s="22">
        <v>0</v>
      </c>
      <c r="D101" s="27"/>
      <c r="E101" s="27" t="str">
        <f t="shared" si="13"/>
        <v/>
      </c>
      <c r="F101" s="27" t="str">
        <f t="shared" si="14"/>
        <v/>
      </c>
      <c r="G101" s="27" t="str">
        <f t="shared" si="15"/>
        <v/>
      </c>
      <c r="H101" s="27" t="str">
        <f t="shared" si="16"/>
        <v/>
      </c>
      <c r="I101" s="27"/>
      <c r="J101" s="27"/>
      <c r="K101" s="27"/>
      <c r="L101" s="62"/>
      <c r="M101" s="65"/>
      <c r="N101" s="62">
        <f t="shared" si="17"/>
        <v>0</v>
      </c>
      <c r="O101" s="63" t="str">
        <f>IFERROR(ROUND($L101*VLOOKUP($M101,'Fast info vedlikeholdes sentral'!$B$15:$O$31,2,FALSE),0),"")</f>
        <v/>
      </c>
      <c r="P101" s="63" t="str">
        <f>IFERROR(ROUND($L101*VLOOKUP($M101,'Fast info vedlikeholdes sentral'!$B$15:$O$31,3,FALSE),0),"")</f>
        <v/>
      </c>
      <c r="Q101" s="63" t="str">
        <f>IFERROR(ROUND($L101*VLOOKUP($M101,'Fast info vedlikeholdes sentral'!$B$15:$O$31,4,FALSE),0),"")</f>
        <v/>
      </c>
      <c r="R101" s="63" t="str">
        <f>IFERROR(ROUND($L101*VLOOKUP($M101,'Fast info vedlikeholdes sentral'!$B$15:$O$31,5,FALSE),0),"")</f>
        <v/>
      </c>
      <c r="S101" s="63" t="str">
        <f>IFERROR(ROUND($L101*VLOOKUP($M101,'Fast info vedlikeholdes sentral'!$B$15:$O$31,6,FALSE),0),"")</f>
        <v/>
      </c>
      <c r="T101" s="63" t="str">
        <f>IFERROR(ROUND($L101*VLOOKUP($M101,'Fast info vedlikeholdes sentral'!$B$15:$O$31,7,FALSE),0),"")</f>
        <v/>
      </c>
      <c r="U101" s="63" t="str">
        <f>IFERROR(ROUND($L101*VLOOKUP($M101,'Fast info vedlikeholdes sentral'!$B$15:$O$31,8,FALSE),0),"")</f>
        <v/>
      </c>
      <c r="V101" s="63" t="str">
        <f>IFERROR(ROUND($L101*VLOOKUP($M101,'Fast info vedlikeholdes sentral'!$B$15:$O$31,9,FALSE),0),"")</f>
        <v/>
      </c>
      <c r="W101" s="63" t="str">
        <f>IFERROR(ROUND($L101*VLOOKUP($M101,'Fast info vedlikeholdes sentral'!$B$15:$O$31,10,FALSE),0),"")</f>
        <v/>
      </c>
      <c r="X101" s="63" t="str">
        <f>IFERROR(ROUND($L101*VLOOKUP($M101,'Fast info vedlikeholdes sentral'!$B$15:$O$31,11,FALSE),0),"")</f>
        <v/>
      </c>
      <c r="Y101" s="63" t="str">
        <f>IFERROR(ROUND($L101*VLOOKUP($M101,'Fast info vedlikeholdes sentral'!$B$15:$O$31,12,FALSE),0),"")</f>
        <v/>
      </c>
      <c r="Z101" s="63" t="str">
        <f>IFERROR(ROUND($L101*VLOOKUP($M101,'Fast info vedlikeholdes sentral'!$B$15:$O$31,13,FALSE),0),"")</f>
        <v/>
      </c>
      <c r="AA101" s="63" t="str">
        <f>IFERROR(ROUND($L101*VLOOKUP($M101,'Fast info vedlikeholdes sentral'!$B$15:$O$31,14,FALSE),0),"")</f>
        <v/>
      </c>
    </row>
    <row r="102" spans="1:27" ht="15.75" customHeight="1" x14ac:dyDescent="0.25">
      <c r="A102" s="22" t="str">
        <f t="shared" si="12"/>
        <v/>
      </c>
      <c r="B102" s="39" t="str">
        <f>IF(A102="group trans_id",MIN($B$28:B101)-1,"")</f>
        <v/>
      </c>
      <c r="C102" s="22">
        <v>0</v>
      </c>
      <c r="D102" s="27"/>
      <c r="E102" s="27" t="str">
        <f t="shared" si="13"/>
        <v/>
      </c>
      <c r="F102" s="27" t="str">
        <f t="shared" si="14"/>
        <v/>
      </c>
      <c r="G102" s="27" t="str">
        <f t="shared" si="15"/>
        <v/>
      </c>
      <c r="H102" s="27" t="str">
        <f t="shared" si="16"/>
        <v/>
      </c>
      <c r="I102" s="27"/>
      <c r="J102" s="27"/>
      <c r="K102" s="27"/>
      <c r="L102" s="62"/>
      <c r="M102" s="65"/>
      <c r="N102" s="62">
        <f t="shared" si="17"/>
        <v>0</v>
      </c>
      <c r="O102" s="63" t="str">
        <f>IFERROR(ROUND($L102*VLOOKUP($M102,'Fast info vedlikeholdes sentral'!$B$15:$O$31,2,FALSE),0),"")</f>
        <v/>
      </c>
      <c r="P102" s="63" t="str">
        <f>IFERROR(ROUND($L102*VLOOKUP($M102,'Fast info vedlikeholdes sentral'!$B$15:$O$31,3,FALSE),0),"")</f>
        <v/>
      </c>
      <c r="Q102" s="63" t="str">
        <f>IFERROR(ROUND($L102*VLOOKUP($M102,'Fast info vedlikeholdes sentral'!$B$15:$O$31,4,FALSE),0),"")</f>
        <v/>
      </c>
      <c r="R102" s="63" t="str">
        <f>IFERROR(ROUND($L102*VLOOKUP($M102,'Fast info vedlikeholdes sentral'!$B$15:$O$31,5,FALSE),0),"")</f>
        <v/>
      </c>
      <c r="S102" s="63" t="str">
        <f>IFERROR(ROUND($L102*VLOOKUP($M102,'Fast info vedlikeholdes sentral'!$B$15:$O$31,6,FALSE),0),"")</f>
        <v/>
      </c>
      <c r="T102" s="63" t="str">
        <f>IFERROR(ROUND($L102*VLOOKUP($M102,'Fast info vedlikeholdes sentral'!$B$15:$O$31,7,FALSE),0),"")</f>
        <v/>
      </c>
      <c r="U102" s="63" t="str">
        <f>IFERROR(ROUND($L102*VLOOKUP($M102,'Fast info vedlikeholdes sentral'!$B$15:$O$31,8,FALSE),0),"")</f>
        <v/>
      </c>
      <c r="V102" s="63" t="str">
        <f>IFERROR(ROUND($L102*VLOOKUP($M102,'Fast info vedlikeholdes sentral'!$B$15:$O$31,9,FALSE),0),"")</f>
        <v/>
      </c>
      <c r="W102" s="63" t="str">
        <f>IFERROR(ROUND($L102*VLOOKUP($M102,'Fast info vedlikeholdes sentral'!$B$15:$O$31,10,FALSE),0),"")</f>
        <v/>
      </c>
      <c r="X102" s="63" t="str">
        <f>IFERROR(ROUND($L102*VLOOKUP($M102,'Fast info vedlikeholdes sentral'!$B$15:$O$31,11,FALSE),0),"")</f>
        <v/>
      </c>
      <c r="Y102" s="63" t="str">
        <f>IFERROR(ROUND($L102*VLOOKUP($M102,'Fast info vedlikeholdes sentral'!$B$15:$O$31,12,FALSE),0),"")</f>
        <v/>
      </c>
      <c r="Z102" s="63" t="str">
        <f>IFERROR(ROUND($L102*VLOOKUP($M102,'Fast info vedlikeholdes sentral'!$B$15:$O$31,13,FALSE),0),"")</f>
        <v/>
      </c>
      <c r="AA102" s="63" t="str">
        <f>IFERROR(ROUND($L102*VLOOKUP($M102,'Fast info vedlikeholdes sentral'!$B$15:$O$31,14,FALSE),0),"")</f>
        <v/>
      </c>
    </row>
    <row r="103" spans="1:27" ht="15.75" customHeight="1" x14ac:dyDescent="0.25">
      <c r="A103" s="22" t="str">
        <f t="shared" si="12"/>
        <v/>
      </c>
      <c r="B103" s="39" t="str">
        <f>IF(A103="group trans_id",MIN($B$28:B102)-1,"")</f>
        <v/>
      </c>
      <c r="C103" s="22">
        <v>0</v>
      </c>
      <c r="D103" s="27"/>
      <c r="E103" s="27" t="str">
        <f t="shared" si="13"/>
        <v/>
      </c>
      <c r="F103" s="27" t="str">
        <f t="shared" si="14"/>
        <v/>
      </c>
      <c r="G103" s="27" t="str">
        <f t="shared" si="15"/>
        <v/>
      </c>
      <c r="H103" s="27" t="str">
        <f t="shared" si="16"/>
        <v/>
      </c>
      <c r="I103" s="27"/>
      <c r="J103" s="27"/>
      <c r="K103" s="27"/>
      <c r="L103" s="62"/>
      <c r="M103" s="65"/>
      <c r="N103" s="62">
        <f t="shared" si="17"/>
        <v>0</v>
      </c>
      <c r="O103" s="63" t="str">
        <f>IFERROR(ROUND($L103*VLOOKUP($M103,'Fast info vedlikeholdes sentral'!$B$15:$O$31,2,FALSE),0),"")</f>
        <v/>
      </c>
      <c r="P103" s="63" t="str">
        <f>IFERROR(ROUND($L103*VLOOKUP($M103,'Fast info vedlikeholdes sentral'!$B$15:$O$31,3,FALSE),0),"")</f>
        <v/>
      </c>
      <c r="Q103" s="63" t="str">
        <f>IFERROR(ROUND($L103*VLOOKUP($M103,'Fast info vedlikeholdes sentral'!$B$15:$O$31,4,FALSE),0),"")</f>
        <v/>
      </c>
      <c r="R103" s="63" t="str">
        <f>IFERROR(ROUND($L103*VLOOKUP($M103,'Fast info vedlikeholdes sentral'!$B$15:$O$31,5,FALSE),0),"")</f>
        <v/>
      </c>
      <c r="S103" s="63" t="str">
        <f>IFERROR(ROUND($L103*VLOOKUP($M103,'Fast info vedlikeholdes sentral'!$B$15:$O$31,6,FALSE),0),"")</f>
        <v/>
      </c>
      <c r="T103" s="63" t="str">
        <f>IFERROR(ROUND($L103*VLOOKUP($M103,'Fast info vedlikeholdes sentral'!$B$15:$O$31,7,FALSE),0),"")</f>
        <v/>
      </c>
      <c r="U103" s="63" t="str">
        <f>IFERROR(ROUND($L103*VLOOKUP($M103,'Fast info vedlikeholdes sentral'!$B$15:$O$31,8,FALSE),0),"")</f>
        <v/>
      </c>
      <c r="V103" s="63" t="str">
        <f>IFERROR(ROUND($L103*VLOOKUP($M103,'Fast info vedlikeholdes sentral'!$B$15:$O$31,9,FALSE),0),"")</f>
        <v/>
      </c>
      <c r="W103" s="63" t="str">
        <f>IFERROR(ROUND($L103*VLOOKUP($M103,'Fast info vedlikeholdes sentral'!$B$15:$O$31,10,FALSE),0),"")</f>
        <v/>
      </c>
      <c r="X103" s="63" t="str">
        <f>IFERROR(ROUND($L103*VLOOKUP($M103,'Fast info vedlikeholdes sentral'!$B$15:$O$31,11,FALSE),0),"")</f>
        <v/>
      </c>
      <c r="Y103" s="63" t="str">
        <f>IFERROR(ROUND($L103*VLOOKUP($M103,'Fast info vedlikeholdes sentral'!$B$15:$O$31,12,FALSE),0),"")</f>
        <v/>
      </c>
      <c r="Z103" s="63" t="str">
        <f>IFERROR(ROUND($L103*VLOOKUP($M103,'Fast info vedlikeholdes sentral'!$B$15:$O$31,13,FALSE),0),"")</f>
        <v/>
      </c>
      <c r="AA103" s="63" t="str">
        <f>IFERROR(ROUND($L103*VLOOKUP($M103,'Fast info vedlikeholdes sentral'!$B$15:$O$31,14,FALSE),0),"")</f>
        <v/>
      </c>
    </row>
    <row r="104" spans="1:27" ht="15.75" customHeight="1" x14ac:dyDescent="0.25">
      <c r="A104" s="22" t="str">
        <f t="shared" si="12"/>
        <v/>
      </c>
      <c r="B104" s="39" t="str">
        <f>IF(A104="group trans_id",MIN($B$28:B103)-1,"")</f>
        <v/>
      </c>
      <c r="C104" s="22">
        <v>0</v>
      </c>
      <c r="D104" s="27"/>
      <c r="E104" s="27" t="str">
        <f t="shared" si="13"/>
        <v/>
      </c>
      <c r="F104" s="27" t="str">
        <f t="shared" si="14"/>
        <v/>
      </c>
      <c r="G104" s="27" t="str">
        <f t="shared" si="15"/>
        <v/>
      </c>
      <c r="H104" s="27" t="str">
        <f t="shared" si="16"/>
        <v/>
      </c>
      <c r="I104" s="27"/>
      <c r="J104" s="27"/>
      <c r="K104" s="27"/>
      <c r="L104" s="62"/>
      <c r="M104" s="65"/>
      <c r="N104" s="62">
        <f t="shared" si="17"/>
        <v>0</v>
      </c>
      <c r="O104" s="63" t="str">
        <f>IFERROR(ROUND($L104*VLOOKUP($M104,'Fast info vedlikeholdes sentral'!$B$15:$O$31,2,FALSE),0),"")</f>
        <v/>
      </c>
      <c r="P104" s="63" t="str">
        <f>IFERROR(ROUND($L104*VLOOKUP($M104,'Fast info vedlikeholdes sentral'!$B$15:$O$31,3,FALSE),0),"")</f>
        <v/>
      </c>
      <c r="Q104" s="63" t="str">
        <f>IFERROR(ROUND($L104*VLOOKUP($M104,'Fast info vedlikeholdes sentral'!$B$15:$O$31,4,FALSE),0),"")</f>
        <v/>
      </c>
      <c r="R104" s="63" t="str">
        <f>IFERROR(ROUND($L104*VLOOKUP($M104,'Fast info vedlikeholdes sentral'!$B$15:$O$31,5,FALSE),0),"")</f>
        <v/>
      </c>
      <c r="S104" s="63" t="str">
        <f>IFERROR(ROUND($L104*VLOOKUP($M104,'Fast info vedlikeholdes sentral'!$B$15:$O$31,6,FALSE),0),"")</f>
        <v/>
      </c>
      <c r="T104" s="63" t="str">
        <f>IFERROR(ROUND($L104*VLOOKUP($M104,'Fast info vedlikeholdes sentral'!$B$15:$O$31,7,FALSE),0),"")</f>
        <v/>
      </c>
      <c r="U104" s="63" t="str">
        <f>IFERROR(ROUND($L104*VLOOKUP($M104,'Fast info vedlikeholdes sentral'!$B$15:$O$31,8,FALSE),0),"")</f>
        <v/>
      </c>
      <c r="V104" s="63" t="str">
        <f>IFERROR(ROUND($L104*VLOOKUP($M104,'Fast info vedlikeholdes sentral'!$B$15:$O$31,9,FALSE),0),"")</f>
        <v/>
      </c>
      <c r="W104" s="63" t="str">
        <f>IFERROR(ROUND($L104*VLOOKUP($M104,'Fast info vedlikeholdes sentral'!$B$15:$O$31,10,FALSE),0),"")</f>
        <v/>
      </c>
      <c r="X104" s="63" t="str">
        <f>IFERROR(ROUND($L104*VLOOKUP($M104,'Fast info vedlikeholdes sentral'!$B$15:$O$31,11,FALSE),0),"")</f>
        <v/>
      </c>
      <c r="Y104" s="63" t="str">
        <f>IFERROR(ROUND($L104*VLOOKUP($M104,'Fast info vedlikeholdes sentral'!$B$15:$O$31,12,FALSE),0),"")</f>
        <v/>
      </c>
      <c r="Z104" s="63" t="str">
        <f>IFERROR(ROUND($L104*VLOOKUP($M104,'Fast info vedlikeholdes sentral'!$B$15:$O$31,13,FALSE),0),"")</f>
        <v/>
      </c>
      <c r="AA104" s="63" t="str">
        <f>IFERROR(ROUND($L104*VLOOKUP($M104,'Fast info vedlikeholdes sentral'!$B$15:$O$31,14,FALSE),0),"")</f>
        <v/>
      </c>
    </row>
    <row r="105" spans="1:27" ht="15.75" customHeight="1" x14ac:dyDescent="0.25">
      <c r="A105" s="22" t="str">
        <f t="shared" si="12"/>
        <v/>
      </c>
      <c r="B105" s="39" t="str">
        <f>IF(A105="group trans_id",MIN($B$28:B104)-1,"")</f>
        <v/>
      </c>
      <c r="C105" s="22">
        <v>0</v>
      </c>
      <c r="D105" s="27"/>
      <c r="E105" s="27" t="str">
        <f t="shared" si="13"/>
        <v/>
      </c>
      <c r="F105" s="27" t="str">
        <f t="shared" si="14"/>
        <v/>
      </c>
      <c r="G105" s="27" t="str">
        <f t="shared" si="15"/>
        <v/>
      </c>
      <c r="H105" s="27" t="str">
        <f t="shared" si="16"/>
        <v/>
      </c>
      <c r="I105" s="27"/>
      <c r="J105" s="27"/>
      <c r="K105" s="27"/>
      <c r="L105" s="62"/>
      <c r="M105" s="65"/>
      <c r="N105" s="62">
        <f t="shared" si="17"/>
        <v>0</v>
      </c>
      <c r="O105" s="63" t="str">
        <f>IFERROR(ROUND($L105*VLOOKUP($M105,'Fast info vedlikeholdes sentral'!$B$15:$O$31,2,FALSE),0),"")</f>
        <v/>
      </c>
      <c r="P105" s="63" t="str">
        <f>IFERROR(ROUND($L105*VLOOKUP($M105,'Fast info vedlikeholdes sentral'!$B$15:$O$31,3,FALSE),0),"")</f>
        <v/>
      </c>
      <c r="Q105" s="63" t="str">
        <f>IFERROR(ROUND($L105*VLOOKUP($M105,'Fast info vedlikeholdes sentral'!$B$15:$O$31,4,FALSE),0),"")</f>
        <v/>
      </c>
      <c r="R105" s="63" t="str">
        <f>IFERROR(ROUND($L105*VLOOKUP($M105,'Fast info vedlikeholdes sentral'!$B$15:$O$31,5,FALSE),0),"")</f>
        <v/>
      </c>
      <c r="S105" s="63" t="str">
        <f>IFERROR(ROUND($L105*VLOOKUP($M105,'Fast info vedlikeholdes sentral'!$B$15:$O$31,6,FALSE),0),"")</f>
        <v/>
      </c>
      <c r="T105" s="63" t="str">
        <f>IFERROR(ROUND($L105*VLOOKUP($M105,'Fast info vedlikeholdes sentral'!$B$15:$O$31,7,FALSE),0),"")</f>
        <v/>
      </c>
      <c r="U105" s="63" t="str">
        <f>IFERROR(ROUND($L105*VLOOKUP($M105,'Fast info vedlikeholdes sentral'!$B$15:$O$31,8,FALSE),0),"")</f>
        <v/>
      </c>
      <c r="V105" s="63" t="str">
        <f>IFERROR(ROUND($L105*VLOOKUP($M105,'Fast info vedlikeholdes sentral'!$B$15:$O$31,9,FALSE),0),"")</f>
        <v/>
      </c>
      <c r="W105" s="63" t="str">
        <f>IFERROR(ROUND($L105*VLOOKUP($M105,'Fast info vedlikeholdes sentral'!$B$15:$O$31,10,FALSE),0),"")</f>
        <v/>
      </c>
      <c r="X105" s="63" t="str">
        <f>IFERROR(ROUND($L105*VLOOKUP($M105,'Fast info vedlikeholdes sentral'!$B$15:$O$31,11,FALSE),0),"")</f>
        <v/>
      </c>
      <c r="Y105" s="63" t="str">
        <f>IFERROR(ROUND($L105*VLOOKUP($M105,'Fast info vedlikeholdes sentral'!$B$15:$O$31,12,FALSE),0),"")</f>
        <v/>
      </c>
      <c r="Z105" s="63" t="str">
        <f>IFERROR(ROUND($L105*VLOOKUP($M105,'Fast info vedlikeholdes sentral'!$B$15:$O$31,13,FALSE),0),"")</f>
        <v/>
      </c>
      <c r="AA105" s="63" t="str">
        <f>IFERROR(ROUND($L105*VLOOKUP($M105,'Fast info vedlikeholdes sentral'!$B$15:$O$31,14,FALSE),0),"")</f>
        <v/>
      </c>
    </row>
    <row r="106" spans="1:27" ht="15.75" customHeight="1" x14ac:dyDescent="0.25">
      <c r="A106" s="22" t="str">
        <f t="shared" si="12"/>
        <v/>
      </c>
      <c r="B106" s="39" t="str">
        <f>IF(A106="group trans_id",MIN($B$28:B105)-1,"")</f>
        <v/>
      </c>
      <c r="C106" s="22">
        <v>0</v>
      </c>
      <c r="D106" s="27"/>
      <c r="E106" s="27" t="str">
        <f t="shared" si="13"/>
        <v/>
      </c>
      <c r="F106" s="27" t="str">
        <f t="shared" si="14"/>
        <v/>
      </c>
      <c r="G106" s="27" t="str">
        <f t="shared" si="15"/>
        <v/>
      </c>
      <c r="H106" s="27" t="str">
        <f t="shared" si="16"/>
        <v/>
      </c>
      <c r="I106" s="27"/>
      <c r="J106" s="27"/>
      <c r="K106" s="27"/>
      <c r="L106" s="62"/>
      <c r="M106" s="65"/>
      <c r="N106" s="62">
        <f t="shared" si="17"/>
        <v>0</v>
      </c>
      <c r="O106" s="63" t="str">
        <f>IFERROR(ROUND($L106*VLOOKUP($M106,'Fast info vedlikeholdes sentral'!$B$15:$O$31,2,FALSE),0),"")</f>
        <v/>
      </c>
      <c r="P106" s="63" t="str">
        <f>IFERROR(ROUND($L106*VLOOKUP($M106,'Fast info vedlikeholdes sentral'!$B$15:$O$31,3,FALSE),0),"")</f>
        <v/>
      </c>
      <c r="Q106" s="63" t="str">
        <f>IFERROR(ROUND($L106*VLOOKUP($M106,'Fast info vedlikeholdes sentral'!$B$15:$O$31,4,FALSE),0),"")</f>
        <v/>
      </c>
      <c r="R106" s="63" t="str">
        <f>IFERROR(ROUND($L106*VLOOKUP($M106,'Fast info vedlikeholdes sentral'!$B$15:$O$31,5,FALSE),0),"")</f>
        <v/>
      </c>
      <c r="S106" s="63" t="str">
        <f>IFERROR(ROUND($L106*VLOOKUP($M106,'Fast info vedlikeholdes sentral'!$B$15:$O$31,6,FALSE),0),"")</f>
        <v/>
      </c>
      <c r="T106" s="63" t="str">
        <f>IFERROR(ROUND($L106*VLOOKUP($M106,'Fast info vedlikeholdes sentral'!$B$15:$O$31,7,FALSE),0),"")</f>
        <v/>
      </c>
      <c r="U106" s="63" t="str">
        <f>IFERROR(ROUND($L106*VLOOKUP($M106,'Fast info vedlikeholdes sentral'!$B$15:$O$31,8,FALSE),0),"")</f>
        <v/>
      </c>
      <c r="V106" s="63" t="str">
        <f>IFERROR(ROUND($L106*VLOOKUP($M106,'Fast info vedlikeholdes sentral'!$B$15:$O$31,9,FALSE),0),"")</f>
        <v/>
      </c>
      <c r="W106" s="63" t="str">
        <f>IFERROR(ROUND($L106*VLOOKUP($M106,'Fast info vedlikeholdes sentral'!$B$15:$O$31,10,FALSE),0),"")</f>
        <v/>
      </c>
      <c r="X106" s="63" t="str">
        <f>IFERROR(ROUND($L106*VLOOKUP($M106,'Fast info vedlikeholdes sentral'!$B$15:$O$31,11,FALSE),0),"")</f>
        <v/>
      </c>
      <c r="Y106" s="63" t="str">
        <f>IFERROR(ROUND($L106*VLOOKUP($M106,'Fast info vedlikeholdes sentral'!$B$15:$O$31,12,FALSE),0),"")</f>
        <v/>
      </c>
      <c r="Z106" s="63" t="str">
        <f>IFERROR(ROUND($L106*VLOOKUP($M106,'Fast info vedlikeholdes sentral'!$B$15:$O$31,13,FALSE),0),"")</f>
        <v/>
      </c>
      <c r="AA106" s="63" t="str">
        <f>IFERROR(ROUND($L106*VLOOKUP($M106,'Fast info vedlikeholdes sentral'!$B$15:$O$31,14,FALSE),0),"")</f>
        <v/>
      </c>
    </row>
    <row r="107" spans="1:27" ht="15.75" customHeight="1" x14ac:dyDescent="0.25">
      <c r="A107" s="22" t="str">
        <f t="shared" si="12"/>
        <v/>
      </c>
      <c r="B107" s="39" t="str">
        <f>IF(A107="group trans_id",MIN($B$28:B106)-1,"")</f>
        <v/>
      </c>
      <c r="C107" s="22">
        <v>0</v>
      </c>
      <c r="D107" s="27"/>
      <c r="E107" s="27" t="str">
        <f t="shared" si="13"/>
        <v/>
      </c>
      <c r="F107" s="27" t="str">
        <f t="shared" si="14"/>
        <v/>
      </c>
      <c r="G107" s="27" t="str">
        <f t="shared" si="15"/>
        <v/>
      </c>
      <c r="H107" s="27" t="str">
        <f t="shared" si="16"/>
        <v/>
      </c>
      <c r="I107" s="27"/>
      <c r="J107" s="27"/>
      <c r="K107" s="27"/>
      <c r="L107" s="62"/>
      <c r="M107" s="65"/>
      <c r="N107" s="62">
        <f t="shared" si="17"/>
        <v>0</v>
      </c>
      <c r="O107" s="63" t="str">
        <f>IFERROR(ROUND($L107*VLOOKUP($M107,'Fast info vedlikeholdes sentral'!$B$15:$O$31,2,FALSE),0),"")</f>
        <v/>
      </c>
      <c r="P107" s="63" t="str">
        <f>IFERROR(ROUND($L107*VLOOKUP($M107,'Fast info vedlikeholdes sentral'!$B$15:$O$31,3,FALSE),0),"")</f>
        <v/>
      </c>
      <c r="Q107" s="63" t="str">
        <f>IFERROR(ROUND($L107*VLOOKUP($M107,'Fast info vedlikeholdes sentral'!$B$15:$O$31,4,FALSE),0),"")</f>
        <v/>
      </c>
      <c r="R107" s="63" t="str">
        <f>IFERROR(ROUND($L107*VLOOKUP($M107,'Fast info vedlikeholdes sentral'!$B$15:$O$31,5,FALSE),0),"")</f>
        <v/>
      </c>
      <c r="S107" s="63" t="str">
        <f>IFERROR(ROUND($L107*VLOOKUP($M107,'Fast info vedlikeholdes sentral'!$B$15:$O$31,6,FALSE),0),"")</f>
        <v/>
      </c>
      <c r="T107" s="63" t="str">
        <f>IFERROR(ROUND($L107*VLOOKUP($M107,'Fast info vedlikeholdes sentral'!$B$15:$O$31,7,FALSE),0),"")</f>
        <v/>
      </c>
      <c r="U107" s="63" t="str">
        <f>IFERROR(ROUND($L107*VLOOKUP($M107,'Fast info vedlikeholdes sentral'!$B$15:$O$31,8,FALSE),0),"")</f>
        <v/>
      </c>
      <c r="V107" s="63" t="str">
        <f>IFERROR(ROUND($L107*VLOOKUP($M107,'Fast info vedlikeholdes sentral'!$B$15:$O$31,9,FALSE),0),"")</f>
        <v/>
      </c>
      <c r="W107" s="63" t="str">
        <f>IFERROR(ROUND($L107*VLOOKUP($M107,'Fast info vedlikeholdes sentral'!$B$15:$O$31,10,FALSE),0),"")</f>
        <v/>
      </c>
      <c r="X107" s="63" t="str">
        <f>IFERROR(ROUND($L107*VLOOKUP($M107,'Fast info vedlikeholdes sentral'!$B$15:$O$31,11,FALSE),0),"")</f>
        <v/>
      </c>
      <c r="Y107" s="63" t="str">
        <f>IFERROR(ROUND($L107*VLOOKUP($M107,'Fast info vedlikeholdes sentral'!$B$15:$O$31,12,FALSE),0),"")</f>
        <v/>
      </c>
      <c r="Z107" s="63" t="str">
        <f>IFERROR(ROUND($L107*VLOOKUP($M107,'Fast info vedlikeholdes sentral'!$B$15:$O$31,13,FALSE),0),"")</f>
        <v/>
      </c>
      <c r="AA107" s="63" t="str">
        <f>IFERROR(ROUND($L107*VLOOKUP($M107,'Fast info vedlikeholdes sentral'!$B$15:$O$31,14,FALSE),0),"")</f>
        <v/>
      </c>
    </row>
    <row r="108" spans="1:27" ht="15.75" customHeight="1" x14ac:dyDescent="0.25">
      <c r="A108" s="22" t="str">
        <f t="shared" si="12"/>
        <v/>
      </c>
      <c r="B108" s="39" t="str">
        <f>IF(A108="group trans_id",MIN($B$28:B107)-1,"")</f>
        <v/>
      </c>
      <c r="C108" s="22">
        <v>0</v>
      </c>
      <c r="D108" s="27"/>
      <c r="E108" s="27" t="str">
        <f t="shared" si="13"/>
        <v/>
      </c>
      <c r="F108" s="27" t="str">
        <f t="shared" si="14"/>
        <v/>
      </c>
      <c r="G108" s="27" t="str">
        <f t="shared" si="15"/>
        <v/>
      </c>
      <c r="H108" s="27" t="str">
        <f t="shared" si="16"/>
        <v/>
      </c>
      <c r="I108" s="27"/>
      <c r="J108" s="27"/>
      <c r="K108" s="27"/>
      <c r="L108" s="62"/>
      <c r="M108" s="65"/>
      <c r="N108" s="62">
        <f t="shared" si="17"/>
        <v>0</v>
      </c>
      <c r="O108" s="63" t="str">
        <f>IFERROR(ROUND($L108*VLOOKUP($M108,'Fast info vedlikeholdes sentral'!$B$15:$O$31,2,FALSE),0),"")</f>
        <v/>
      </c>
      <c r="P108" s="63" t="str">
        <f>IFERROR(ROUND($L108*VLOOKUP($M108,'Fast info vedlikeholdes sentral'!$B$15:$O$31,3,FALSE),0),"")</f>
        <v/>
      </c>
      <c r="Q108" s="63" t="str">
        <f>IFERROR(ROUND($L108*VLOOKUP($M108,'Fast info vedlikeholdes sentral'!$B$15:$O$31,4,FALSE),0),"")</f>
        <v/>
      </c>
      <c r="R108" s="63" t="str">
        <f>IFERROR(ROUND($L108*VLOOKUP($M108,'Fast info vedlikeholdes sentral'!$B$15:$O$31,5,FALSE),0),"")</f>
        <v/>
      </c>
      <c r="S108" s="63" t="str">
        <f>IFERROR(ROUND($L108*VLOOKUP($M108,'Fast info vedlikeholdes sentral'!$B$15:$O$31,6,FALSE),0),"")</f>
        <v/>
      </c>
      <c r="T108" s="63" t="str">
        <f>IFERROR(ROUND($L108*VLOOKUP($M108,'Fast info vedlikeholdes sentral'!$B$15:$O$31,7,FALSE),0),"")</f>
        <v/>
      </c>
      <c r="U108" s="63" t="str">
        <f>IFERROR(ROUND($L108*VLOOKUP($M108,'Fast info vedlikeholdes sentral'!$B$15:$O$31,8,FALSE),0),"")</f>
        <v/>
      </c>
      <c r="V108" s="63" t="str">
        <f>IFERROR(ROUND($L108*VLOOKUP($M108,'Fast info vedlikeholdes sentral'!$B$15:$O$31,9,FALSE),0),"")</f>
        <v/>
      </c>
      <c r="W108" s="63" t="str">
        <f>IFERROR(ROUND($L108*VLOOKUP($M108,'Fast info vedlikeholdes sentral'!$B$15:$O$31,10,FALSE),0),"")</f>
        <v/>
      </c>
      <c r="X108" s="63" t="str">
        <f>IFERROR(ROUND($L108*VLOOKUP($M108,'Fast info vedlikeholdes sentral'!$B$15:$O$31,11,FALSE),0),"")</f>
        <v/>
      </c>
      <c r="Y108" s="63" t="str">
        <f>IFERROR(ROUND($L108*VLOOKUP($M108,'Fast info vedlikeholdes sentral'!$B$15:$O$31,12,FALSE),0),"")</f>
        <v/>
      </c>
      <c r="Z108" s="63" t="str">
        <f>IFERROR(ROUND($L108*VLOOKUP($M108,'Fast info vedlikeholdes sentral'!$B$15:$O$31,13,FALSE),0),"")</f>
        <v/>
      </c>
      <c r="AA108" s="63" t="str">
        <f>IFERROR(ROUND($L108*VLOOKUP($M108,'Fast info vedlikeholdes sentral'!$B$15:$O$31,14,FALSE),0),"")</f>
        <v/>
      </c>
    </row>
    <row r="109" spans="1:27" ht="15.75" customHeight="1" x14ac:dyDescent="0.25">
      <c r="A109" s="22" t="str">
        <f t="shared" si="12"/>
        <v/>
      </c>
      <c r="B109" s="39" t="str">
        <f>IF(A109="group trans_id",MIN($B$28:B108)-1,"")</f>
        <v/>
      </c>
      <c r="C109" s="22">
        <v>0</v>
      </c>
      <c r="D109" s="27"/>
      <c r="E109" s="27" t="str">
        <f t="shared" si="13"/>
        <v/>
      </c>
      <c r="F109" s="27" t="str">
        <f t="shared" si="14"/>
        <v/>
      </c>
      <c r="G109" s="27" t="str">
        <f t="shared" si="15"/>
        <v/>
      </c>
      <c r="H109" s="27" t="str">
        <f t="shared" si="16"/>
        <v/>
      </c>
      <c r="I109" s="27"/>
      <c r="J109" s="27"/>
      <c r="K109" s="27"/>
      <c r="L109" s="62"/>
      <c r="M109" s="65"/>
      <c r="N109" s="62">
        <f t="shared" si="17"/>
        <v>0</v>
      </c>
      <c r="O109" s="63" t="str">
        <f>IFERROR(ROUND($L109*VLOOKUP($M109,'Fast info vedlikeholdes sentral'!$B$15:$O$31,2,FALSE),0),"")</f>
        <v/>
      </c>
      <c r="P109" s="63" t="str">
        <f>IFERROR(ROUND($L109*VLOOKUP($M109,'Fast info vedlikeholdes sentral'!$B$15:$O$31,3,FALSE),0),"")</f>
        <v/>
      </c>
      <c r="Q109" s="63" t="str">
        <f>IFERROR(ROUND($L109*VLOOKUP($M109,'Fast info vedlikeholdes sentral'!$B$15:$O$31,4,FALSE),0),"")</f>
        <v/>
      </c>
      <c r="R109" s="63" t="str">
        <f>IFERROR(ROUND($L109*VLOOKUP($M109,'Fast info vedlikeholdes sentral'!$B$15:$O$31,5,FALSE),0),"")</f>
        <v/>
      </c>
      <c r="S109" s="63" t="str">
        <f>IFERROR(ROUND($L109*VLOOKUP($M109,'Fast info vedlikeholdes sentral'!$B$15:$O$31,6,FALSE),0),"")</f>
        <v/>
      </c>
      <c r="T109" s="63" t="str">
        <f>IFERROR(ROUND($L109*VLOOKUP($M109,'Fast info vedlikeholdes sentral'!$B$15:$O$31,7,FALSE),0),"")</f>
        <v/>
      </c>
      <c r="U109" s="63" t="str">
        <f>IFERROR(ROUND($L109*VLOOKUP($M109,'Fast info vedlikeholdes sentral'!$B$15:$O$31,8,FALSE),0),"")</f>
        <v/>
      </c>
      <c r="V109" s="63" t="str">
        <f>IFERROR(ROUND($L109*VLOOKUP($M109,'Fast info vedlikeholdes sentral'!$B$15:$O$31,9,FALSE),0),"")</f>
        <v/>
      </c>
      <c r="W109" s="63" t="str">
        <f>IFERROR(ROUND($L109*VLOOKUP($M109,'Fast info vedlikeholdes sentral'!$B$15:$O$31,10,FALSE),0),"")</f>
        <v/>
      </c>
      <c r="X109" s="63" t="str">
        <f>IFERROR(ROUND($L109*VLOOKUP($M109,'Fast info vedlikeholdes sentral'!$B$15:$O$31,11,FALSE),0),"")</f>
        <v/>
      </c>
      <c r="Y109" s="63" t="str">
        <f>IFERROR(ROUND($L109*VLOOKUP($M109,'Fast info vedlikeholdes sentral'!$B$15:$O$31,12,FALSE),0),"")</f>
        <v/>
      </c>
      <c r="Z109" s="63" t="str">
        <f>IFERROR(ROUND($L109*VLOOKUP($M109,'Fast info vedlikeholdes sentral'!$B$15:$O$31,13,FALSE),0),"")</f>
        <v/>
      </c>
      <c r="AA109" s="63" t="str">
        <f>IFERROR(ROUND($L109*VLOOKUP($M109,'Fast info vedlikeholdes sentral'!$B$15:$O$31,14,FALSE),0),"")</f>
        <v/>
      </c>
    </row>
    <row r="110" spans="1:27" ht="15.75" customHeight="1" x14ac:dyDescent="0.25">
      <c r="A110" s="22" t="str">
        <f t="shared" si="12"/>
        <v/>
      </c>
      <c r="B110" s="39" t="str">
        <f>IF(A110="group trans_id",MIN($B$28:B109)-1,"")</f>
        <v/>
      </c>
      <c r="C110" s="22">
        <v>0</v>
      </c>
      <c r="D110" s="27"/>
      <c r="E110" s="27" t="str">
        <f t="shared" si="13"/>
        <v/>
      </c>
      <c r="F110" s="27" t="str">
        <f t="shared" si="14"/>
        <v/>
      </c>
      <c r="G110" s="27" t="str">
        <f t="shared" si="15"/>
        <v/>
      </c>
      <c r="H110" s="27" t="str">
        <f t="shared" si="16"/>
        <v/>
      </c>
      <c r="I110" s="27"/>
      <c r="J110" s="27"/>
      <c r="K110" s="27"/>
      <c r="L110" s="62"/>
      <c r="M110" s="65"/>
      <c r="N110" s="62">
        <f t="shared" si="17"/>
        <v>0</v>
      </c>
      <c r="O110" s="63" t="str">
        <f>IFERROR(ROUND($L110*VLOOKUP($M110,'Fast info vedlikeholdes sentral'!$B$15:$O$31,2,FALSE),0),"")</f>
        <v/>
      </c>
      <c r="P110" s="63" t="str">
        <f>IFERROR(ROUND($L110*VLOOKUP($M110,'Fast info vedlikeholdes sentral'!$B$15:$O$31,3,FALSE),0),"")</f>
        <v/>
      </c>
      <c r="Q110" s="63" t="str">
        <f>IFERROR(ROUND($L110*VLOOKUP($M110,'Fast info vedlikeholdes sentral'!$B$15:$O$31,4,FALSE),0),"")</f>
        <v/>
      </c>
      <c r="R110" s="63" t="str">
        <f>IFERROR(ROUND($L110*VLOOKUP($M110,'Fast info vedlikeholdes sentral'!$B$15:$O$31,5,FALSE),0),"")</f>
        <v/>
      </c>
      <c r="S110" s="63" t="str">
        <f>IFERROR(ROUND($L110*VLOOKUP($M110,'Fast info vedlikeholdes sentral'!$B$15:$O$31,6,FALSE),0),"")</f>
        <v/>
      </c>
      <c r="T110" s="63" t="str">
        <f>IFERROR(ROUND($L110*VLOOKUP($M110,'Fast info vedlikeholdes sentral'!$B$15:$O$31,7,FALSE),0),"")</f>
        <v/>
      </c>
      <c r="U110" s="63" t="str">
        <f>IFERROR(ROUND($L110*VLOOKUP($M110,'Fast info vedlikeholdes sentral'!$B$15:$O$31,8,FALSE),0),"")</f>
        <v/>
      </c>
      <c r="V110" s="63" t="str">
        <f>IFERROR(ROUND($L110*VLOOKUP($M110,'Fast info vedlikeholdes sentral'!$B$15:$O$31,9,FALSE),0),"")</f>
        <v/>
      </c>
      <c r="W110" s="63" t="str">
        <f>IFERROR(ROUND($L110*VLOOKUP($M110,'Fast info vedlikeholdes sentral'!$B$15:$O$31,10,FALSE),0),"")</f>
        <v/>
      </c>
      <c r="X110" s="63" t="str">
        <f>IFERROR(ROUND($L110*VLOOKUP($M110,'Fast info vedlikeholdes sentral'!$B$15:$O$31,11,FALSE),0),"")</f>
        <v/>
      </c>
      <c r="Y110" s="63" t="str">
        <f>IFERROR(ROUND($L110*VLOOKUP($M110,'Fast info vedlikeholdes sentral'!$B$15:$O$31,12,FALSE),0),"")</f>
        <v/>
      </c>
      <c r="Z110" s="63" t="str">
        <f>IFERROR(ROUND($L110*VLOOKUP($M110,'Fast info vedlikeholdes sentral'!$B$15:$O$31,13,FALSE),0),"")</f>
        <v/>
      </c>
      <c r="AA110" s="63" t="str">
        <f>IFERROR(ROUND($L110*VLOOKUP($M110,'Fast info vedlikeholdes sentral'!$B$15:$O$31,14,FALSE),0),"")</f>
        <v/>
      </c>
    </row>
    <row r="111" spans="1:27" ht="15.75" customHeight="1" x14ac:dyDescent="0.25">
      <c r="A111" s="22" t="str">
        <f t="shared" si="12"/>
        <v/>
      </c>
      <c r="B111" s="39" t="str">
        <f>IF(A111="group trans_id",MIN($B$28:B110)-1,"")</f>
        <v/>
      </c>
      <c r="C111" s="22">
        <v>0</v>
      </c>
      <c r="D111" s="27"/>
      <c r="E111" s="27" t="str">
        <f t="shared" si="13"/>
        <v/>
      </c>
      <c r="F111" s="27" t="str">
        <f t="shared" si="14"/>
        <v/>
      </c>
      <c r="G111" s="27" t="str">
        <f t="shared" si="15"/>
        <v/>
      </c>
      <c r="H111" s="27" t="str">
        <f t="shared" si="16"/>
        <v/>
      </c>
      <c r="I111" s="27"/>
      <c r="J111" s="27"/>
      <c r="K111" s="27"/>
      <c r="L111" s="62"/>
      <c r="M111" s="65"/>
      <c r="N111" s="62">
        <f t="shared" si="17"/>
        <v>0</v>
      </c>
      <c r="O111" s="63" t="str">
        <f>IFERROR(ROUND($L111*VLOOKUP($M111,'Fast info vedlikeholdes sentral'!$B$15:$O$31,2,FALSE),0),"")</f>
        <v/>
      </c>
      <c r="P111" s="63" t="str">
        <f>IFERROR(ROUND($L111*VLOOKUP($M111,'Fast info vedlikeholdes sentral'!$B$15:$O$31,3,FALSE),0),"")</f>
        <v/>
      </c>
      <c r="Q111" s="63" t="str">
        <f>IFERROR(ROUND($L111*VLOOKUP($M111,'Fast info vedlikeholdes sentral'!$B$15:$O$31,4,FALSE),0),"")</f>
        <v/>
      </c>
      <c r="R111" s="63" t="str">
        <f>IFERROR(ROUND($L111*VLOOKUP($M111,'Fast info vedlikeholdes sentral'!$B$15:$O$31,5,FALSE),0),"")</f>
        <v/>
      </c>
      <c r="S111" s="63" t="str">
        <f>IFERROR(ROUND($L111*VLOOKUP($M111,'Fast info vedlikeholdes sentral'!$B$15:$O$31,6,FALSE),0),"")</f>
        <v/>
      </c>
      <c r="T111" s="63" t="str">
        <f>IFERROR(ROUND($L111*VLOOKUP($M111,'Fast info vedlikeholdes sentral'!$B$15:$O$31,7,FALSE),0),"")</f>
        <v/>
      </c>
      <c r="U111" s="63" t="str">
        <f>IFERROR(ROUND($L111*VLOOKUP($M111,'Fast info vedlikeholdes sentral'!$B$15:$O$31,8,FALSE),0),"")</f>
        <v/>
      </c>
      <c r="V111" s="63" t="str">
        <f>IFERROR(ROUND($L111*VLOOKUP($M111,'Fast info vedlikeholdes sentral'!$B$15:$O$31,9,FALSE),0),"")</f>
        <v/>
      </c>
      <c r="W111" s="63" t="str">
        <f>IFERROR(ROUND($L111*VLOOKUP($M111,'Fast info vedlikeholdes sentral'!$B$15:$O$31,10,FALSE),0),"")</f>
        <v/>
      </c>
      <c r="X111" s="63" t="str">
        <f>IFERROR(ROUND($L111*VLOOKUP($M111,'Fast info vedlikeholdes sentral'!$B$15:$O$31,11,FALSE),0),"")</f>
        <v/>
      </c>
      <c r="Y111" s="63" t="str">
        <f>IFERROR(ROUND($L111*VLOOKUP($M111,'Fast info vedlikeholdes sentral'!$B$15:$O$31,12,FALSE),0),"")</f>
        <v/>
      </c>
      <c r="Z111" s="63" t="str">
        <f>IFERROR(ROUND($L111*VLOOKUP($M111,'Fast info vedlikeholdes sentral'!$B$15:$O$31,13,FALSE),0),"")</f>
        <v/>
      </c>
      <c r="AA111" s="63" t="str">
        <f>IFERROR(ROUND($L111*VLOOKUP($M111,'Fast info vedlikeholdes sentral'!$B$15:$O$31,14,FALSE),0),"")</f>
        <v/>
      </c>
    </row>
    <row r="112" spans="1:27" ht="15.75" customHeight="1" x14ac:dyDescent="0.25">
      <c r="A112" s="22" t="str">
        <f t="shared" si="12"/>
        <v/>
      </c>
      <c r="B112" s="39" t="str">
        <f>IF(A112="group trans_id",MIN($B$28:B111)-1,"")</f>
        <v/>
      </c>
      <c r="C112" s="22">
        <v>0</v>
      </c>
      <c r="D112" s="27"/>
      <c r="E112" s="27" t="str">
        <f t="shared" si="13"/>
        <v/>
      </c>
      <c r="F112" s="27" t="str">
        <f t="shared" si="14"/>
        <v/>
      </c>
      <c r="G112" s="27" t="str">
        <f t="shared" si="15"/>
        <v/>
      </c>
      <c r="H112" s="27" t="str">
        <f t="shared" si="16"/>
        <v/>
      </c>
      <c r="I112" s="27"/>
      <c r="J112" s="27"/>
      <c r="K112" s="27"/>
      <c r="L112" s="62"/>
      <c r="M112" s="65"/>
      <c r="N112" s="62">
        <f t="shared" si="17"/>
        <v>0</v>
      </c>
      <c r="O112" s="63" t="str">
        <f>IFERROR(ROUND($L112*VLOOKUP($M112,'Fast info vedlikeholdes sentral'!$B$15:$O$31,2,FALSE),0),"")</f>
        <v/>
      </c>
      <c r="P112" s="63" t="str">
        <f>IFERROR(ROUND($L112*VLOOKUP($M112,'Fast info vedlikeholdes sentral'!$B$15:$O$31,3,FALSE),0),"")</f>
        <v/>
      </c>
      <c r="Q112" s="63" t="str">
        <f>IFERROR(ROUND($L112*VLOOKUP($M112,'Fast info vedlikeholdes sentral'!$B$15:$O$31,4,FALSE),0),"")</f>
        <v/>
      </c>
      <c r="R112" s="63" t="str">
        <f>IFERROR(ROUND($L112*VLOOKUP($M112,'Fast info vedlikeholdes sentral'!$B$15:$O$31,5,FALSE),0),"")</f>
        <v/>
      </c>
      <c r="S112" s="63" t="str">
        <f>IFERROR(ROUND($L112*VLOOKUP($M112,'Fast info vedlikeholdes sentral'!$B$15:$O$31,6,FALSE),0),"")</f>
        <v/>
      </c>
      <c r="T112" s="63" t="str">
        <f>IFERROR(ROUND($L112*VLOOKUP($M112,'Fast info vedlikeholdes sentral'!$B$15:$O$31,7,FALSE),0),"")</f>
        <v/>
      </c>
      <c r="U112" s="63" t="str">
        <f>IFERROR(ROUND($L112*VLOOKUP($M112,'Fast info vedlikeholdes sentral'!$B$15:$O$31,8,FALSE),0),"")</f>
        <v/>
      </c>
      <c r="V112" s="63" t="str">
        <f>IFERROR(ROUND($L112*VLOOKUP($M112,'Fast info vedlikeholdes sentral'!$B$15:$O$31,9,FALSE),0),"")</f>
        <v/>
      </c>
      <c r="W112" s="63" t="str">
        <f>IFERROR(ROUND($L112*VLOOKUP($M112,'Fast info vedlikeholdes sentral'!$B$15:$O$31,10,FALSE),0),"")</f>
        <v/>
      </c>
      <c r="X112" s="63" t="str">
        <f>IFERROR(ROUND($L112*VLOOKUP($M112,'Fast info vedlikeholdes sentral'!$B$15:$O$31,11,FALSE),0),"")</f>
        <v/>
      </c>
      <c r="Y112" s="63" t="str">
        <f>IFERROR(ROUND($L112*VLOOKUP($M112,'Fast info vedlikeholdes sentral'!$B$15:$O$31,12,FALSE),0),"")</f>
        <v/>
      </c>
      <c r="Z112" s="63" t="str">
        <f>IFERROR(ROUND($L112*VLOOKUP($M112,'Fast info vedlikeholdes sentral'!$B$15:$O$31,13,FALSE),0),"")</f>
        <v/>
      </c>
      <c r="AA112" s="63" t="str">
        <f>IFERROR(ROUND($L112*VLOOKUP($M112,'Fast info vedlikeholdes sentral'!$B$15:$O$31,14,FALSE),0),"")</f>
        <v/>
      </c>
    </row>
    <row r="113" spans="1:27" ht="15.75" customHeight="1" x14ac:dyDescent="0.25">
      <c r="A113" s="22" t="str">
        <f t="shared" si="12"/>
        <v/>
      </c>
      <c r="B113" s="39" t="str">
        <f>IF(A113="group trans_id",MIN($B$28:B112)-1,"")</f>
        <v/>
      </c>
      <c r="C113" s="22">
        <v>0</v>
      </c>
      <c r="D113" s="27"/>
      <c r="E113" s="27" t="str">
        <f t="shared" si="13"/>
        <v/>
      </c>
      <c r="F113" s="27" t="str">
        <f t="shared" si="14"/>
        <v/>
      </c>
      <c r="G113" s="27" t="str">
        <f t="shared" si="15"/>
        <v/>
      </c>
      <c r="H113" s="27" t="str">
        <f t="shared" si="16"/>
        <v/>
      </c>
      <c r="I113" s="27"/>
      <c r="J113" s="27"/>
      <c r="K113" s="27"/>
      <c r="L113" s="62"/>
      <c r="M113" s="65"/>
      <c r="N113" s="62">
        <f t="shared" si="17"/>
        <v>0</v>
      </c>
      <c r="O113" s="63" t="str">
        <f>IFERROR(ROUND($L113*VLOOKUP($M113,'Fast info vedlikeholdes sentral'!$B$15:$O$31,2,FALSE),0),"")</f>
        <v/>
      </c>
      <c r="P113" s="63" t="str">
        <f>IFERROR(ROUND($L113*VLOOKUP($M113,'Fast info vedlikeholdes sentral'!$B$15:$O$31,3,FALSE),0),"")</f>
        <v/>
      </c>
      <c r="Q113" s="63" t="str">
        <f>IFERROR(ROUND($L113*VLOOKUP($M113,'Fast info vedlikeholdes sentral'!$B$15:$O$31,4,FALSE),0),"")</f>
        <v/>
      </c>
      <c r="R113" s="63" t="str">
        <f>IFERROR(ROUND($L113*VLOOKUP($M113,'Fast info vedlikeholdes sentral'!$B$15:$O$31,5,FALSE),0),"")</f>
        <v/>
      </c>
      <c r="S113" s="63" t="str">
        <f>IFERROR(ROUND($L113*VLOOKUP($M113,'Fast info vedlikeholdes sentral'!$B$15:$O$31,6,FALSE),0),"")</f>
        <v/>
      </c>
      <c r="T113" s="63" t="str">
        <f>IFERROR(ROUND($L113*VLOOKUP($M113,'Fast info vedlikeholdes sentral'!$B$15:$O$31,7,FALSE),0),"")</f>
        <v/>
      </c>
      <c r="U113" s="63" t="str">
        <f>IFERROR(ROUND($L113*VLOOKUP($M113,'Fast info vedlikeholdes sentral'!$B$15:$O$31,8,FALSE),0),"")</f>
        <v/>
      </c>
      <c r="V113" s="63" t="str">
        <f>IFERROR(ROUND($L113*VLOOKUP($M113,'Fast info vedlikeholdes sentral'!$B$15:$O$31,9,FALSE),0),"")</f>
        <v/>
      </c>
      <c r="W113" s="63" t="str">
        <f>IFERROR(ROUND($L113*VLOOKUP($M113,'Fast info vedlikeholdes sentral'!$B$15:$O$31,10,FALSE),0),"")</f>
        <v/>
      </c>
      <c r="X113" s="63" t="str">
        <f>IFERROR(ROUND($L113*VLOOKUP($M113,'Fast info vedlikeholdes sentral'!$B$15:$O$31,11,FALSE),0),"")</f>
        <v/>
      </c>
      <c r="Y113" s="63" t="str">
        <f>IFERROR(ROUND($L113*VLOOKUP($M113,'Fast info vedlikeholdes sentral'!$B$15:$O$31,12,FALSE),0),"")</f>
        <v/>
      </c>
      <c r="Z113" s="63" t="str">
        <f>IFERROR(ROUND($L113*VLOOKUP($M113,'Fast info vedlikeholdes sentral'!$B$15:$O$31,13,FALSE),0),"")</f>
        <v/>
      </c>
      <c r="AA113" s="63" t="str">
        <f>IFERROR(ROUND($L113*VLOOKUP($M113,'Fast info vedlikeholdes sentral'!$B$15:$O$31,14,FALSE),0),"")</f>
        <v/>
      </c>
    </row>
    <row r="114" spans="1:27" ht="15.75" customHeight="1" x14ac:dyDescent="0.25">
      <c r="A114" s="22" t="str">
        <f t="shared" si="12"/>
        <v/>
      </c>
      <c r="B114" s="39" t="str">
        <f>IF(A114="group trans_id",MIN($B$28:B113)-1,"")</f>
        <v/>
      </c>
      <c r="C114" s="22">
        <v>0</v>
      </c>
      <c r="D114" s="27"/>
      <c r="E114" s="27" t="str">
        <f t="shared" si="13"/>
        <v/>
      </c>
      <c r="F114" s="27" t="str">
        <f t="shared" si="14"/>
        <v/>
      </c>
      <c r="G114" s="27" t="str">
        <f t="shared" si="15"/>
        <v/>
      </c>
      <c r="H114" s="27" t="str">
        <f t="shared" si="16"/>
        <v/>
      </c>
      <c r="I114" s="27"/>
      <c r="J114" s="27"/>
      <c r="K114" s="27"/>
      <c r="L114" s="62"/>
      <c r="M114" s="65"/>
      <c r="N114" s="62">
        <f t="shared" si="17"/>
        <v>0</v>
      </c>
      <c r="O114" s="63" t="str">
        <f>IFERROR(ROUND($L114*VLOOKUP($M114,'Fast info vedlikeholdes sentral'!$B$15:$O$31,2,FALSE),0),"")</f>
        <v/>
      </c>
      <c r="P114" s="63" t="str">
        <f>IFERROR(ROUND($L114*VLOOKUP($M114,'Fast info vedlikeholdes sentral'!$B$15:$O$31,3,FALSE),0),"")</f>
        <v/>
      </c>
      <c r="Q114" s="63" t="str">
        <f>IFERROR(ROUND($L114*VLOOKUP($M114,'Fast info vedlikeholdes sentral'!$B$15:$O$31,4,FALSE),0),"")</f>
        <v/>
      </c>
      <c r="R114" s="63" t="str">
        <f>IFERROR(ROUND($L114*VLOOKUP($M114,'Fast info vedlikeholdes sentral'!$B$15:$O$31,5,FALSE),0),"")</f>
        <v/>
      </c>
      <c r="S114" s="63" t="str">
        <f>IFERROR(ROUND($L114*VLOOKUP($M114,'Fast info vedlikeholdes sentral'!$B$15:$O$31,6,FALSE),0),"")</f>
        <v/>
      </c>
      <c r="T114" s="63" t="str">
        <f>IFERROR(ROUND($L114*VLOOKUP($M114,'Fast info vedlikeholdes sentral'!$B$15:$O$31,7,FALSE),0),"")</f>
        <v/>
      </c>
      <c r="U114" s="63" t="str">
        <f>IFERROR(ROUND($L114*VLOOKUP($M114,'Fast info vedlikeholdes sentral'!$B$15:$O$31,8,FALSE),0),"")</f>
        <v/>
      </c>
      <c r="V114" s="63" t="str">
        <f>IFERROR(ROUND($L114*VLOOKUP($M114,'Fast info vedlikeholdes sentral'!$B$15:$O$31,9,FALSE),0),"")</f>
        <v/>
      </c>
      <c r="W114" s="63" t="str">
        <f>IFERROR(ROUND($L114*VLOOKUP($M114,'Fast info vedlikeholdes sentral'!$B$15:$O$31,10,FALSE),0),"")</f>
        <v/>
      </c>
      <c r="X114" s="63" t="str">
        <f>IFERROR(ROUND($L114*VLOOKUP($M114,'Fast info vedlikeholdes sentral'!$B$15:$O$31,11,FALSE),0),"")</f>
        <v/>
      </c>
      <c r="Y114" s="63" t="str">
        <f>IFERROR(ROUND($L114*VLOOKUP($M114,'Fast info vedlikeholdes sentral'!$B$15:$O$31,12,FALSE),0),"")</f>
        <v/>
      </c>
      <c r="Z114" s="63" t="str">
        <f>IFERROR(ROUND($L114*VLOOKUP($M114,'Fast info vedlikeholdes sentral'!$B$15:$O$31,13,FALSE),0),"")</f>
        <v/>
      </c>
      <c r="AA114" s="63" t="str">
        <f>IFERROR(ROUND($L114*VLOOKUP($M114,'Fast info vedlikeholdes sentral'!$B$15:$O$31,14,FALSE),0),"")</f>
        <v/>
      </c>
    </row>
    <row r="115" spans="1:27" ht="15.75" customHeight="1" x14ac:dyDescent="0.25">
      <c r="A115" s="22" t="str">
        <f t="shared" si="12"/>
        <v/>
      </c>
      <c r="B115" s="39" t="str">
        <f>IF(A115="group trans_id",MIN($B$28:B114)-1,"")</f>
        <v/>
      </c>
      <c r="C115" s="22">
        <v>0</v>
      </c>
      <c r="D115" s="27"/>
      <c r="E115" s="27" t="str">
        <f t="shared" si="13"/>
        <v/>
      </c>
      <c r="F115" s="27" t="str">
        <f t="shared" si="14"/>
        <v/>
      </c>
      <c r="G115" s="27" t="str">
        <f t="shared" si="15"/>
        <v/>
      </c>
      <c r="H115" s="27" t="str">
        <f t="shared" si="16"/>
        <v/>
      </c>
      <c r="I115" s="27"/>
      <c r="J115" s="27"/>
      <c r="K115" s="27"/>
      <c r="L115" s="62"/>
      <c r="M115" s="65"/>
      <c r="N115" s="62">
        <f t="shared" si="17"/>
        <v>0</v>
      </c>
      <c r="O115" s="63" t="str">
        <f>IFERROR(ROUND($L115*VLOOKUP($M115,'Fast info vedlikeholdes sentral'!$B$15:$O$31,2,FALSE),0),"")</f>
        <v/>
      </c>
      <c r="P115" s="63" t="str">
        <f>IFERROR(ROUND($L115*VLOOKUP($M115,'Fast info vedlikeholdes sentral'!$B$15:$O$31,3,FALSE),0),"")</f>
        <v/>
      </c>
      <c r="Q115" s="63" t="str">
        <f>IFERROR(ROUND($L115*VLOOKUP($M115,'Fast info vedlikeholdes sentral'!$B$15:$O$31,4,FALSE),0),"")</f>
        <v/>
      </c>
      <c r="R115" s="63" t="str">
        <f>IFERROR(ROUND($L115*VLOOKUP($M115,'Fast info vedlikeholdes sentral'!$B$15:$O$31,5,FALSE),0),"")</f>
        <v/>
      </c>
      <c r="S115" s="63" t="str">
        <f>IFERROR(ROUND($L115*VLOOKUP($M115,'Fast info vedlikeholdes sentral'!$B$15:$O$31,6,FALSE),0),"")</f>
        <v/>
      </c>
      <c r="T115" s="63" t="str">
        <f>IFERROR(ROUND($L115*VLOOKUP($M115,'Fast info vedlikeholdes sentral'!$B$15:$O$31,7,FALSE),0),"")</f>
        <v/>
      </c>
      <c r="U115" s="63" t="str">
        <f>IFERROR(ROUND($L115*VLOOKUP($M115,'Fast info vedlikeholdes sentral'!$B$15:$O$31,8,FALSE),0),"")</f>
        <v/>
      </c>
      <c r="V115" s="63" t="str">
        <f>IFERROR(ROUND($L115*VLOOKUP($M115,'Fast info vedlikeholdes sentral'!$B$15:$O$31,9,FALSE),0),"")</f>
        <v/>
      </c>
      <c r="W115" s="63" t="str">
        <f>IFERROR(ROUND($L115*VLOOKUP($M115,'Fast info vedlikeholdes sentral'!$B$15:$O$31,10,FALSE),0),"")</f>
        <v/>
      </c>
      <c r="X115" s="63" t="str">
        <f>IFERROR(ROUND($L115*VLOOKUP($M115,'Fast info vedlikeholdes sentral'!$B$15:$O$31,11,FALSE),0),"")</f>
        <v/>
      </c>
      <c r="Y115" s="63" t="str">
        <f>IFERROR(ROUND($L115*VLOOKUP($M115,'Fast info vedlikeholdes sentral'!$B$15:$O$31,12,FALSE),0),"")</f>
        <v/>
      </c>
      <c r="Z115" s="63" t="str">
        <f>IFERROR(ROUND($L115*VLOOKUP($M115,'Fast info vedlikeholdes sentral'!$B$15:$O$31,13,FALSE),0),"")</f>
        <v/>
      </c>
      <c r="AA115" s="63" t="str">
        <f>IFERROR(ROUND($L115*VLOOKUP($M115,'Fast info vedlikeholdes sentral'!$B$15:$O$31,14,FALSE),0),"")</f>
        <v/>
      </c>
    </row>
    <row r="116" spans="1:27" ht="15.75" customHeight="1" x14ac:dyDescent="0.25">
      <c r="A116" s="22" t="str">
        <f t="shared" si="12"/>
        <v/>
      </c>
      <c r="B116" s="39" t="str">
        <f>IF(A116="group trans_id",MIN($B$28:B115)-1,"")</f>
        <v/>
      </c>
      <c r="C116" s="22">
        <v>0</v>
      </c>
      <c r="D116" s="27"/>
      <c r="E116" s="27" t="str">
        <f t="shared" si="13"/>
        <v/>
      </c>
      <c r="F116" s="27" t="str">
        <f t="shared" si="14"/>
        <v/>
      </c>
      <c r="G116" s="27" t="str">
        <f t="shared" si="15"/>
        <v/>
      </c>
      <c r="H116" s="27" t="str">
        <f t="shared" si="16"/>
        <v/>
      </c>
      <c r="I116" s="27"/>
      <c r="J116" s="27"/>
      <c r="K116" s="27"/>
      <c r="L116" s="62"/>
      <c r="M116" s="65"/>
      <c r="N116" s="62">
        <f t="shared" si="17"/>
        <v>0</v>
      </c>
      <c r="O116" s="63" t="str">
        <f>IFERROR(ROUND($L116*VLOOKUP($M116,'Fast info vedlikeholdes sentral'!$B$15:$O$31,2,FALSE),0),"")</f>
        <v/>
      </c>
      <c r="P116" s="63" t="str">
        <f>IFERROR(ROUND($L116*VLOOKUP($M116,'Fast info vedlikeholdes sentral'!$B$15:$O$31,3,FALSE),0),"")</f>
        <v/>
      </c>
      <c r="Q116" s="63" t="str">
        <f>IFERROR(ROUND($L116*VLOOKUP($M116,'Fast info vedlikeholdes sentral'!$B$15:$O$31,4,FALSE),0),"")</f>
        <v/>
      </c>
      <c r="R116" s="63" t="str">
        <f>IFERROR(ROUND($L116*VLOOKUP($M116,'Fast info vedlikeholdes sentral'!$B$15:$O$31,5,FALSE),0),"")</f>
        <v/>
      </c>
      <c r="S116" s="63" t="str">
        <f>IFERROR(ROUND($L116*VLOOKUP($M116,'Fast info vedlikeholdes sentral'!$B$15:$O$31,6,FALSE),0),"")</f>
        <v/>
      </c>
      <c r="T116" s="63" t="str">
        <f>IFERROR(ROUND($L116*VLOOKUP($M116,'Fast info vedlikeholdes sentral'!$B$15:$O$31,7,FALSE),0),"")</f>
        <v/>
      </c>
      <c r="U116" s="63" t="str">
        <f>IFERROR(ROUND($L116*VLOOKUP($M116,'Fast info vedlikeholdes sentral'!$B$15:$O$31,8,FALSE),0),"")</f>
        <v/>
      </c>
      <c r="V116" s="63" t="str">
        <f>IFERROR(ROUND($L116*VLOOKUP($M116,'Fast info vedlikeholdes sentral'!$B$15:$O$31,9,FALSE),0),"")</f>
        <v/>
      </c>
      <c r="W116" s="63" t="str">
        <f>IFERROR(ROUND($L116*VLOOKUP($M116,'Fast info vedlikeholdes sentral'!$B$15:$O$31,10,FALSE),0),"")</f>
        <v/>
      </c>
      <c r="X116" s="63" t="str">
        <f>IFERROR(ROUND($L116*VLOOKUP($M116,'Fast info vedlikeholdes sentral'!$B$15:$O$31,11,FALSE),0),"")</f>
        <v/>
      </c>
      <c r="Y116" s="63" t="str">
        <f>IFERROR(ROUND($L116*VLOOKUP($M116,'Fast info vedlikeholdes sentral'!$B$15:$O$31,12,FALSE),0),"")</f>
        <v/>
      </c>
      <c r="Z116" s="63" t="str">
        <f>IFERROR(ROUND($L116*VLOOKUP($M116,'Fast info vedlikeholdes sentral'!$B$15:$O$31,13,FALSE),0),"")</f>
        <v/>
      </c>
      <c r="AA116" s="63" t="str">
        <f>IFERROR(ROUND($L116*VLOOKUP($M116,'Fast info vedlikeholdes sentral'!$B$15:$O$31,14,FALSE),0),"")</f>
        <v/>
      </c>
    </row>
    <row r="117" spans="1:27" ht="15.75" customHeight="1" x14ac:dyDescent="0.25">
      <c r="A117" s="22" t="str">
        <f t="shared" si="12"/>
        <v/>
      </c>
      <c r="B117" s="39" t="str">
        <f>IF(A117="group trans_id",MIN($B$28:B116)-1,"")</f>
        <v/>
      </c>
      <c r="C117" s="22">
        <v>0</v>
      </c>
      <c r="D117" s="27"/>
      <c r="E117" s="27" t="str">
        <f t="shared" si="13"/>
        <v/>
      </c>
      <c r="F117" s="27" t="str">
        <f t="shared" si="14"/>
        <v/>
      </c>
      <c r="G117" s="27" t="str">
        <f t="shared" si="15"/>
        <v/>
      </c>
      <c r="H117" s="27" t="str">
        <f t="shared" si="16"/>
        <v/>
      </c>
      <c r="I117" s="27"/>
      <c r="J117" s="27"/>
      <c r="K117" s="27"/>
      <c r="L117" s="62"/>
      <c r="M117" s="65"/>
      <c r="N117" s="62">
        <f t="shared" si="17"/>
        <v>0</v>
      </c>
      <c r="O117" s="63" t="str">
        <f>IFERROR(ROUND($L117*VLOOKUP($M117,'Fast info vedlikeholdes sentral'!$B$15:$O$31,2,FALSE),0),"")</f>
        <v/>
      </c>
      <c r="P117" s="63" t="str">
        <f>IFERROR(ROUND($L117*VLOOKUP($M117,'Fast info vedlikeholdes sentral'!$B$15:$O$31,3,FALSE),0),"")</f>
        <v/>
      </c>
      <c r="Q117" s="63" t="str">
        <f>IFERROR(ROUND($L117*VLOOKUP($M117,'Fast info vedlikeholdes sentral'!$B$15:$O$31,4,FALSE),0),"")</f>
        <v/>
      </c>
      <c r="R117" s="63" t="str">
        <f>IFERROR(ROUND($L117*VLOOKUP($M117,'Fast info vedlikeholdes sentral'!$B$15:$O$31,5,FALSE),0),"")</f>
        <v/>
      </c>
      <c r="S117" s="63" t="str">
        <f>IFERROR(ROUND($L117*VLOOKUP($M117,'Fast info vedlikeholdes sentral'!$B$15:$O$31,6,FALSE),0),"")</f>
        <v/>
      </c>
      <c r="T117" s="63" t="str">
        <f>IFERROR(ROUND($L117*VLOOKUP($M117,'Fast info vedlikeholdes sentral'!$B$15:$O$31,7,FALSE),0),"")</f>
        <v/>
      </c>
      <c r="U117" s="63" t="str">
        <f>IFERROR(ROUND($L117*VLOOKUP($M117,'Fast info vedlikeholdes sentral'!$B$15:$O$31,8,FALSE),0),"")</f>
        <v/>
      </c>
      <c r="V117" s="63" t="str">
        <f>IFERROR(ROUND($L117*VLOOKUP($M117,'Fast info vedlikeholdes sentral'!$B$15:$O$31,9,FALSE),0),"")</f>
        <v/>
      </c>
      <c r="W117" s="63" t="str">
        <f>IFERROR(ROUND($L117*VLOOKUP($M117,'Fast info vedlikeholdes sentral'!$B$15:$O$31,10,FALSE),0),"")</f>
        <v/>
      </c>
      <c r="X117" s="63" t="str">
        <f>IFERROR(ROUND($L117*VLOOKUP($M117,'Fast info vedlikeholdes sentral'!$B$15:$O$31,11,FALSE),0),"")</f>
        <v/>
      </c>
      <c r="Y117" s="63" t="str">
        <f>IFERROR(ROUND($L117*VLOOKUP($M117,'Fast info vedlikeholdes sentral'!$B$15:$O$31,12,FALSE),0),"")</f>
        <v/>
      </c>
      <c r="Z117" s="63" t="str">
        <f>IFERROR(ROUND($L117*VLOOKUP($M117,'Fast info vedlikeholdes sentral'!$B$15:$O$31,13,FALSE),0),"")</f>
        <v/>
      </c>
      <c r="AA117" s="63" t="str">
        <f>IFERROR(ROUND($L117*VLOOKUP($M117,'Fast info vedlikeholdes sentral'!$B$15:$O$31,14,FALSE),0),"")</f>
        <v/>
      </c>
    </row>
    <row r="118" spans="1:27" ht="15.75" customHeight="1" x14ac:dyDescent="0.25">
      <c r="A118" s="22" t="str">
        <f t="shared" si="12"/>
        <v/>
      </c>
      <c r="B118" s="39" t="str">
        <f>IF(A118="group trans_id",MIN($B$28:B117)-1,"")</f>
        <v/>
      </c>
      <c r="C118" s="22">
        <v>0</v>
      </c>
      <c r="D118" s="27"/>
      <c r="E118" s="27" t="str">
        <f t="shared" si="13"/>
        <v/>
      </c>
      <c r="F118" s="27" t="str">
        <f t="shared" si="14"/>
        <v/>
      </c>
      <c r="G118" s="27" t="str">
        <f t="shared" si="15"/>
        <v/>
      </c>
      <c r="H118" s="27" t="str">
        <f t="shared" si="16"/>
        <v/>
      </c>
      <c r="I118" s="27"/>
      <c r="J118" s="27"/>
      <c r="K118" s="27"/>
      <c r="L118" s="62"/>
      <c r="M118" s="65"/>
      <c r="N118" s="62">
        <f t="shared" si="17"/>
        <v>0</v>
      </c>
      <c r="O118" s="63" t="str">
        <f>IFERROR(ROUND($L118*VLOOKUP($M118,'Fast info vedlikeholdes sentral'!$B$15:$O$31,2,FALSE),0),"")</f>
        <v/>
      </c>
      <c r="P118" s="63" t="str">
        <f>IFERROR(ROUND($L118*VLOOKUP($M118,'Fast info vedlikeholdes sentral'!$B$15:$O$31,3,FALSE),0),"")</f>
        <v/>
      </c>
      <c r="Q118" s="63" t="str">
        <f>IFERROR(ROUND($L118*VLOOKUP($M118,'Fast info vedlikeholdes sentral'!$B$15:$O$31,4,FALSE),0),"")</f>
        <v/>
      </c>
      <c r="R118" s="63" t="str">
        <f>IFERROR(ROUND($L118*VLOOKUP($M118,'Fast info vedlikeholdes sentral'!$B$15:$O$31,5,FALSE),0),"")</f>
        <v/>
      </c>
      <c r="S118" s="63" t="str">
        <f>IFERROR(ROUND($L118*VLOOKUP($M118,'Fast info vedlikeholdes sentral'!$B$15:$O$31,6,FALSE),0),"")</f>
        <v/>
      </c>
      <c r="T118" s="63" t="str">
        <f>IFERROR(ROUND($L118*VLOOKUP($M118,'Fast info vedlikeholdes sentral'!$B$15:$O$31,7,FALSE),0),"")</f>
        <v/>
      </c>
      <c r="U118" s="63" t="str">
        <f>IFERROR(ROUND($L118*VLOOKUP($M118,'Fast info vedlikeholdes sentral'!$B$15:$O$31,8,FALSE),0),"")</f>
        <v/>
      </c>
      <c r="V118" s="63" t="str">
        <f>IFERROR(ROUND($L118*VLOOKUP($M118,'Fast info vedlikeholdes sentral'!$B$15:$O$31,9,FALSE),0),"")</f>
        <v/>
      </c>
      <c r="W118" s="63" t="str">
        <f>IFERROR(ROUND($L118*VLOOKUP($M118,'Fast info vedlikeholdes sentral'!$B$15:$O$31,10,FALSE),0),"")</f>
        <v/>
      </c>
      <c r="X118" s="63" t="str">
        <f>IFERROR(ROUND($L118*VLOOKUP($M118,'Fast info vedlikeholdes sentral'!$B$15:$O$31,11,FALSE),0),"")</f>
        <v/>
      </c>
      <c r="Y118" s="63" t="str">
        <f>IFERROR(ROUND($L118*VLOOKUP($M118,'Fast info vedlikeholdes sentral'!$B$15:$O$31,12,FALSE),0),"")</f>
        <v/>
      </c>
      <c r="Z118" s="63" t="str">
        <f>IFERROR(ROUND($L118*VLOOKUP($M118,'Fast info vedlikeholdes sentral'!$B$15:$O$31,13,FALSE),0),"")</f>
        <v/>
      </c>
      <c r="AA118" s="63" t="str">
        <f>IFERROR(ROUND($L118*VLOOKUP($M118,'Fast info vedlikeholdes sentral'!$B$15:$O$31,14,FALSE),0),"")</f>
        <v/>
      </c>
    </row>
    <row r="119" spans="1:27" ht="15.75" customHeight="1" x14ac:dyDescent="0.25">
      <c r="A119" s="22" t="str">
        <f t="shared" si="12"/>
        <v/>
      </c>
      <c r="B119" s="39" t="str">
        <f>IF(A119="group trans_id",MIN($B$28:B118)-1,"")</f>
        <v/>
      </c>
      <c r="C119" s="22">
        <v>0</v>
      </c>
      <c r="D119" s="27"/>
      <c r="E119" s="27" t="str">
        <f t="shared" si="13"/>
        <v/>
      </c>
      <c r="F119" s="27" t="str">
        <f t="shared" si="14"/>
        <v/>
      </c>
      <c r="G119" s="27" t="str">
        <f t="shared" si="15"/>
        <v/>
      </c>
      <c r="H119" s="27" t="str">
        <f t="shared" si="16"/>
        <v/>
      </c>
      <c r="I119" s="27"/>
      <c r="J119" s="27"/>
      <c r="K119" s="27"/>
      <c r="L119" s="62"/>
      <c r="M119" s="65"/>
      <c r="N119" s="62">
        <f t="shared" si="17"/>
        <v>0</v>
      </c>
      <c r="O119" s="63" t="str">
        <f>IFERROR(ROUND($L119*VLOOKUP($M119,'Fast info vedlikeholdes sentral'!$B$15:$O$31,2,FALSE),0),"")</f>
        <v/>
      </c>
      <c r="P119" s="63" t="str">
        <f>IFERROR(ROUND($L119*VLOOKUP($M119,'Fast info vedlikeholdes sentral'!$B$15:$O$31,3,FALSE),0),"")</f>
        <v/>
      </c>
      <c r="Q119" s="63" t="str">
        <f>IFERROR(ROUND($L119*VLOOKUP($M119,'Fast info vedlikeholdes sentral'!$B$15:$O$31,4,FALSE),0),"")</f>
        <v/>
      </c>
      <c r="R119" s="63" t="str">
        <f>IFERROR(ROUND($L119*VLOOKUP($M119,'Fast info vedlikeholdes sentral'!$B$15:$O$31,5,FALSE),0),"")</f>
        <v/>
      </c>
      <c r="S119" s="63" t="str">
        <f>IFERROR(ROUND($L119*VLOOKUP($M119,'Fast info vedlikeholdes sentral'!$B$15:$O$31,6,FALSE),0),"")</f>
        <v/>
      </c>
      <c r="T119" s="63" t="str">
        <f>IFERROR(ROUND($L119*VLOOKUP($M119,'Fast info vedlikeholdes sentral'!$B$15:$O$31,7,FALSE),0),"")</f>
        <v/>
      </c>
      <c r="U119" s="63" t="str">
        <f>IFERROR(ROUND($L119*VLOOKUP($M119,'Fast info vedlikeholdes sentral'!$B$15:$O$31,8,FALSE),0),"")</f>
        <v/>
      </c>
      <c r="V119" s="63" t="str">
        <f>IFERROR(ROUND($L119*VLOOKUP($M119,'Fast info vedlikeholdes sentral'!$B$15:$O$31,9,FALSE),0),"")</f>
        <v/>
      </c>
      <c r="W119" s="63" t="str">
        <f>IFERROR(ROUND($L119*VLOOKUP($M119,'Fast info vedlikeholdes sentral'!$B$15:$O$31,10,FALSE),0),"")</f>
        <v/>
      </c>
      <c r="X119" s="63" t="str">
        <f>IFERROR(ROUND($L119*VLOOKUP($M119,'Fast info vedlikeholdes sentral'!$B$15:$O$31,11,FALSE),0),"")</f>
        <v/>
      </c>
      <c r="Y119" s="63" t="str">
        <f>IFERROR(ROUND($L119*VLOOKUP($M119,'Fast info vedlikeholdes sentral'!$B$15:$O$31,12,FALSE),0),"")</f>
        <v/>
      </c>
      <c r="Z119" s="63" t="str">
        <f>IFERROR(ROUND($L119*VLOOKUP($M119,'Fast info vedlikeholdes sentral'!$B$15:$O$31,13,FALSE),0),"")</f>
        <v/>
      </c>
      <c r="AA119" s="63" t="str">
        <f>IFERROR(ROUND($L119*VLOOKUP($M119,'Fast info vedlikeholdes sentral'!$B$15:$O$31,14,FALSE),0),"")</f>
        <v/>
      </c>
    </row>
    <row r="120" spans="1:27" ht="15.75" customHeight="1" x14ac:dyDescent="0.25">
      <c r="A120" s="22" t="str">
        <f t="shared" si="12"/>
        <v/>
      </c>
      <c r="B120" s="39" t="str">
        <f>IF(A120="group trans_id",MIN($B$28:B119)-1,"")</f>
        <v/>
      </c>
      <c r="C120" s="22">
        <v>0</v>
      </c>
      <c r="D120" s="27"/>
      <c r="E120" s="27" t="str">
        <f t="shared" si="13"/>
        <v/>
      </c>
      <c r="F120" s="27" t="str">
        <f t="shared" si="14"/>
        <v/>
      </c>
      <c r="G120" s="27" t="str">
        <f t="shared" si="15"/>
        <v/>
      </c>
      <c r="H120" s="27" t="str">
        <f t="shared" si="16"/>
        <v/>
      </c>
      <c r="I120" s="27"/>
      <c r="J120" s="27"/>
      <c r="K120" s="27"/>
      <c r="L120" s="62"/>
      <c r="M120" s="65"/>
      <c r="N120" s="62">
        <f t="shared" si="17"/>
        <v>0</v>
      </c>
      <c r="O120" s="63" t="str">
        <f>IFERROR(ROUND($L120*VLOOKUP($M120,'Fast info vedlikeholdes sentral'!$B$15:$O$31,2,FALSE),0),"")</f>
        <v/>
      </c>
      <c r="P120" s="63" t="str">
        <f>IFERROR(ROUND($L120*VLOOKUP($M120,'Fast info vedlikeholdes sentral'!$B$15:$O$31,3,FALSE),0),"")</f>
        <v/>
      </c>
      <c r="Q120" s="63" t="str">
        <f>IFERROR(ROUND($L120*VLOOKUP($M120,'Fast info vedlikeholdes sentral'!$B$15:$O$31,4,FALSE),0),"")</f>
        <v/>
      </c>
      <c r="R120" s="63" t="str">
        <f>IFERROR(ROUND($L120*VLOOKUP($M120,'Fast info vedlikeholdes sentral'!$B$15:$O$31,5,FALSE),0),"")</f>
        <v/>
      </c>
      <c r="S120" s="63" t="str">
        <f>IFERROR(ROUND($L120*VLOOKUP($M120,'Fast info vedlikeholdes sentral'!$B$15:$O$31,6,FALSE),0),"")</f>
        <v/>
      </c>
      <c r="T120" s="63" t="str">
        <f>IFERROR(ROUND($L120*VLOOKUP($M120,'Fast info vedlikeholdes sentral'!$B$15:$O$31,7,FALSE),0),"")</f>
        <v/>
      </c>
      <c r="U120" s="63" t="str">
        <f>IFERROR(ROUND($L120*VLOOKUP($M120,'Fast info vedlikeholdes sentral'!$B$15:$O$31,8,FALSE),0),"")</f>
        <v/>
      </c>
      <c r="V120" s="63" t="str">
        <f>IFERROR(ROUND($L120*VLOOKUP($M120,'Fast info vedlikeholdes sentral'!$B$15:$O$31,9,FALSE),0),"")</f>
        <v/>
      </c>
      <c r="W120" s="63" t="str">
        <f>IFERROR(ROUND($L120*VLOOKUP($M120,'Fast info vedlikeholdes sentral'!$B$15:$O$31,10,FALSE),0),"")</f>
        <v/>
      </c>
      <c r="X120" s="63" t="str">
        <f>IFERROR(ROUND($L120*VLOOKUP($M120,'Fast info vedlikeholdes sentral'!$B$15:$O$31,11,FALSE),0),"")</f>
        <v/>
      </c>
      <c r="Y120" s="63" t="str">
        <f>IFERROR(ROUND($L120*VLOOKUP($M120,'Fast info vedlikeholdes sentral'!$B$15:$O$31,12,FALSE),0),"")</f>
        <v/>
      </c>
      <c r="Z120" s="63" t="str">
        <f>IFERROR(ROUND($L120*VLOOKUP($M120,'Fast info vedlikeholdes sentral'!$B$15:$O$31,13,FALSE),0),"")</f>
        <v/>
      </c>
      <c r="AA120" s="63" t="str">
        <f>IFERROR(ROUND($L120*VLOOKUP($M120,'Fast info vedlikeholdes sentral'!$B$15:$O$31,14,FALSE),0),"")</f>
        <v/>
      </c>
    </row>
    <row r="121" spans="1:27" ht="15.75" customHeight="1" x14ac:dyDescent="0.25">
      <c r="A121" s="22" t="str">
        <f t="shared" si="12"/>
        <v/>
      </c>
      <c r="B121" s="39" t="str">
        <f>IF(A121="group trans_id",MIN($B$28:B120)-1,"")</f>
        <v/>
      </c>
      <c r="C121" s="22">
        <v>0</v>
      </c>
      <c r="D121" s="27"/>
      <c r="E121" s="27" t="str">
        <f t="shared" si="13"/>
        <v/>
      </c>
      <c r="F121" s="27" t="str">
        <f t="shared" si="14"/>
        <v/>
      </c>
      <c r="G121" s="27" t="str">
        <f t="shared" si="15"/>
        <v/>
      </c>
      <c r="H121" s="27" t="str">
        <f t="shared" si="16"/>
        <v/>
      </c>
      <c r="I121" s="27"/>
      <c r="J121" s="27"/>
      <c r="K121" s="27"/>
      <c r="L121" s="62"/>
      <c r="M121" s="65"/>
      <c r="N121" s="62">
        <f t="shared" si="17"/>
        <v>0</v>
      </c>
      <c r="O121" s="63" t="str">
        <f>IFERROR(ROUND($L121*VLOOKUP($M121,'Fast info vedlikeholdes sentral'!$B$15:$O$31,2,FALSE),0),"")</f>
        <v/>
      </c>
      <c r="P121" s="63" t="str">
        <f>IFERROR(ROUND($L121*VLOOKUP($M121,'Fast info vedlikeholdes sentral'!$B$15:$O$31,3,FALSE),0),"")</f>
        <v/>
      </c>
      <c r="Q121" s="63" t="str">
        <f>IFERROR(ROUND($L121*VLOOKUP($M121,'Fast info vedlikeholdes sentral'!$B$15:$O$31,4,FALSE),0),"")</f>
        <v/>
      </c>
      <c r="R121" s="63" t="str">
        <f>IFERROR(ROUND($L121*VLOOKUP($M121,'Fast info vedlikeholdes sentral'!$B$15:$O$31,5,FALSE),0),"")</f>
        <v/>
      </c>
      <c r="S121" s="63" t="str">
        <f>IFERROR(ROUND($L121*VLOOKUP($M121,'Fast info vedlikeholdes sentral'!$B$15:$O$31,6,FALSE),0),"")</f>
        <v/>
      </c>
      <c r="T121" s="63" t="str">
        <f>IFERROR(ROUND($L121*VLOOKUP($M121,'Fast info vedlikeholdes sentral'!$B$15:$O$31,7,FALSE),0),"")</f>
        <v/>
      </c>
      <c r="U121" s="63" t="str">
        <f>IFERROR(ROUND($L121*VLOOKUP($M121,'Fast info vedlikeholdes sentral'!$B$15:$O$31,8,FALSE),0),"")</f>
        <v/>
      </c>
      <c r="V121" s="63" t="str">
        <f>IFERROR(ROUND($L121*VLOOKUP($M121,'Fast info vedlikeholdes sentral'!$B$15:$O$31,9,FALSE),0),"")</f>
        <v/>
      </c>
      <c r="W121" s="63" t="str">
        <f>IFERROR(ROUND($L121*VLOOKUP($M121,'Fast info vedlikeholdes sentral'!$B$15:$O$31,10,FALSE),0),"")</f>
        <v/>
      </c>
      <c r="X121" s="63" t="str">
        <f>IFERROR(ROUND($L121*VLOOKUP($M121,'Fast info vedlikeholdes sentral'!$B$15:$O$31,11,FALSE),0),"")</f>
        <v/>
      </c>
      <c r="Y121" s="63" t="str">
        <f>IFERROR(ROUND($L121*VLOOKUP($M121,'Fast info vedlikeholdes sentral'!$B$15:$O$31,12,FALSE),0),"")</f>
        <v/>
      </c>
      <c r="Z121" s="63" t="str">
        <f>IFERROR(ROUND($L121*VLOOKUP($M121,'Fast info vedlikeholdes sentral'!$B$15:$O$31,13,FALSE),0),"")</f>
        <v/>
      </c>
      <c r="AA121" s="63" t="str">
        <f>IFERROR(ROUND($L121*VLOOKUP($M121,'Fast info vedlikeholdes sentral'!$B$15:$O$31,14,FALSE),0),"")</f>
        <v/>
      </c>
    </row>
    <row r="122" spans="1:27" ht="15.75" customHeight="1" x14ac:dyDescent="0.25">
      <c r="A122" s="22" t="str">
        <f t="shared" si="12"/>
        <v/>
      </c>
      <c r="B122" s="39" t="str">
        <f>IF(A122="group trans_id",MIN($B$28:B121)-1,"")</f>
        <v/>
      </c>
      <c r="C122" s="22">
        <v>0</v>
      </c>
      <c r="D122" s="27"/>
      <c r="E122" s="27" t="str">
        <f t="shared" si="13"/>
        <v/>
      </c>
      <c r="F122" s="27" t="str">
        <f t="shared" si="14"/>
        <v/>
      </c>
      <c r="G122" s="27" t="str">
        <f t="shared" si="15"/>
        <v/>
      </c>
      <c r="H122" s="27" t="str">
        <f t="shared" si="16"/>
        <v/>
      </c>
      <c r="I122" s="27"/>
      <c r="J122" s="27"/>
      <c r="K122" s="27"/>
      <c r="L122" s="62"/>
      <c r="M122" s="65"/>
      <c r="N122" s="62">
        <f t="shared" si="17"/>
        <v>0</v>
      </c>
      <c r="O122" s="63" t="str">
        <f>IFERROR(ROUND($L122*VLOOKUP($M122,'Fast info vedlikeholdes sentral'!$B$15:$O$31,2,FALSE),0),"")</f>
        <v/>
      </c>
      <c r="P122" s="63" t="str">
        <f>IFERROR(ROUND($L122*VLOOKUP($M122,'Fast info vedlikeholdes sentral'!$B$15:$O$31,3,FALSE),0),"")</f>
        <v/>
      </c>
      <c r="Q122" s="63" t="str">
        <f>IFERROR(ROUND($L122*VLOOKUP($M122,'Fast info vedlikeholdes sentral'!$B$15:$O$31,4,FALSE),0),"")</f>
        <v/>
      </c>
      <c r="R122" s="63" t="str">
        <f>IFERROR(ROUND($L122*VLOOKUP($M122,'Fast info vedlikeholdes sentral'!$B$15:$O$31,5,FALSE),0),"")</f>
        <v/>
      </c>
      <c r="S122" s="63" t="str">
        <f>IFERROR(ROUND($L122*VLOOKUP($M122,'Fast info vedlikeholdes sentral'!$B$15:$O$31,6,FALSE),0),"")</f>
        <v/>
      </c>
      <c r="T122" s="63" t="str">
        <f>IFERROR(ROUND($L122*VLOOKUP($M122,'Fast info vedlikeholdes sentral'!$B$15:$O$31,7,FALSE),0),"")</f>
        <v/>
      </c>
      <c r="U122" s="63" t="str">
        <f>IFERROR(ROUND($L122*VLOOKUP($M122,'Fast info vedlikeholdes sentral'!$B$15:$O$31,8,FALSE),0),"")</f>
        <v/>
      </c>
      <c r="V122" s="63" t="str">
        <f>IFERROR(ROUND($L122*VLOOKUP($M122,'Fast info vedlikeholdes sentral'!$B$15:$O$31,9,FALSE),0),"")</f>
        <v/>
      </c>
      <c r="W122" s="63" t="str">
        <f>IFERROR(ROUND($L122*VLOOKUP($M122,'Fast info vedlikeholdes sentral'!$B$15:$O$31,10,FALSE),0),"")</f>
        <v/>
      </c>
      <c r="X122" s="63" t="str">
        <f>IFERROR(ROUND($L122*VLOOKUP($M122,'Fast info vedlikeholdes sentral'!$B$15:$O$31,11,FALSE),0),"")</f>
        <v/>
      </c>
      <c r="Y122" s="63" t="str">
        <f>IFERROR(ROUND($L122*VLOOKUP($M122,'Fast info vedlikeholdes sentral'!$B$15:$O$31,12,FALSE),0),"")</f>
        <v/>
      </c>
      <c r="Z122" s="63" t="str">
        <f>IFERROR(ROUND($L122*VLOOKUP($M122,'Fast info vedlikeholdes sentral'!$B$15:$O$31,13,FALSE),0),"")</f>
        <v/>
      </c>
      <c r="AA122" s="63" t="str">
        <f>IFERROR(ROUND($L122*VLOOKUP($M122,'Fast info vedlikeholdes sentral'!$B$15:$O$31,14,FALSE),0),"")</f>
        <v/>
      </c>
    </row>
    <row r="123" spans="1:27" ht="15.75" customHeight="1" x14ac:dyDescent="0.25">
      <c r="A123" s="22" t="str">
        <f t="shared" si="12"/>
        <v/>
      </c>
      <c r="B123" s="39" t="str">
        <f>IF(A123="group trans_id",MIN($B$28:B122)-1,"")</f>
        <v/>
      </c>
      <c r="C123" s="22">
        <v>0</v>
      </c>
      <c r="D123" s="27"/>
      <c r="E123" s="27" t="str">
        <f t="shared" si="13"/>
        <v/>
      </c>
      <c r="F123" s="27" t="str">
        <f t="shared" si="14"/>
        <v/>
      </c>
      <c r="G123" s="27" t="str">
        <f t="shared" si="15"/>
        <v/>
      </c>
      <c r="H123" s="27" t="str">
        <f t="shared" si="16"/>
        <v/>
      </c>
      <c r="I123" s="27"/>
      <c r="J123" s="27"/>
      <c r="K123" s="27"/>
      <c r="L123" s="62"/>
      <c r="M123" s="65"/>
      <c r="N123" s="62">
        <f t="shared" si="17"/>
        <v>0</v>
      </c>
      <c r="O123" s="63" t="str">
        <f>IFERROR(ROUND($L123*VLOOKUP($M123,'Fast info vedlikeholdes sentral'!$B$15:$O$31,2,FALSE),0),"")</f>
        <v/>
      </c>
      <c r="P123" s="63" t="str">
        <f>IFERROR(ROUND($L123*VLOOKUP($M123,'Fast info vedlikeholdes sentral'!$B$15:$O$31,3,FALSE),0),"")</f>
        <v/>
      </c>
      <c r="Q123" s="63" t="str">
        <f>IFERROR(ROUND($L123*VLOOKUP($M123,'Fast info vedlikeholdes sentral'!$B$15:$O$31,4,FALSE),0),"")</f>
        <v/>
      </c>
      <c r="R123" s="63" t="str">
        <f>IFERROR(ROUND($L123*VLOOKUP($M123,'Fast info vedlikeholdes sentral'!$B$15:$O$31,5,FALSE),0),"")</f>
        <v/>
      </c>
      <c r="S123" s="63" t="str">
        <f>IFERROR(ROUND($L123*VLOOKUP($M123,'Fast info vedlikeholdes sentral'!$B$15:$O$31,6,FALSE),0),"")</f>
        <v/>
      </c>
      <c r="T123" s="63" t="str">
        <f>IFERROR(ROUND($L123*VLOOKUP($M123,'Fast info vedlikeholdes sentral'!$B$15:$O$31,7,FALSE),0),"")</f>
        <v/>
      </c>
      <c r="U123" s="63" t="str">
        <f>IFERROR(ROUND($L123*VLOOKUP($M123,'Fast info vedlikeholdes sentral'!$B$15:$O$31,8,FALSE),0),"")</f>
        <v/>
      </c>
      <c r="V123" s="63" t="str">
        <f>IFERROR(ROUND($L123*VLOOKUP($M123,'Fast info vedlikeholdes sentral'!$B$15:$O$31,9,FALSE),0),"")</f>
        <v/>
      </c>
      <c r="W123" s="63" t="str">
        <f>IFERROR(ROUND($L123*VLOOKUP($M123,'Fast info vedlikeholdes sentral'!$B$15:$O$31,10,FALSE),0),"")</f>
        <v/>
      </c>
      <c r="X123" s="63" t="str">
        <f>IFERROR(ROUND($L123*VLOOKUP($M123,'Fast info vedlikeholdes sentral'!$B$15:$O$31,11,FALSE),0),"")</f>
        <v/>
      </c>
      <c r="Y123" s="63" t="str">
        <f>IFERROR(ROUND($L123*VLOOKUP($M123,'Fast info vedlikeholdes sentral'!$B$15:$O$31,12,FALSE),0),"")</f>
        <v/>
      </c>
      <c r="Z123" s="63" t="str">
        <f>IFERROR(ROUND($L123*VLOOKUP($M123,'Fast info vedlikeholdes sentral'!$B$15:$O$31,13,FALSE),0),"")</f>
        <v/>
      </c>
      <c r="AA123" s="63" t="str">
        <f>IFERROR(ROUND($L123*VLOOKUP($M123,'Fast info vedlikeholdes sentral'!$B$15:$O$31,14,FALSE),0),"")</f>
        <v/>
      </c>
    </row>
    <row r="124" spans="1:27" ht="15.75" customHeight="1" x14ac:dyDescent="0.25">
      <c r="A124" s="22" t="str">
        <f t="shared" si="12"/>
        <v/>
      </c>
      <c r="B124" s="39" t="str">
        <f>IF(A124="group trans_id",MIN($B$28:B123)-1,"")</f>
        <v/>
      </c>
      <c r="C124" s="22">
        <v>0</v>
      </c>
      <c r="D124" s="27"/>
      <c r="E124" s="27" t="str">
        <f t="shared" si="13"/>
        <v/>
      </c>
      <c r="F124" s="27" t="str">
        <f t="shared" si="14"/>
        <v/>
      </c>
      <c r="G124" s="27" t="str">
        <f t="shared" si="15"/>
        <v/>
      </c>
      <c r="H124" s="27" t="str">
        <f t="shared" si="16"/>
        <v/>
      </c>
      <c r="I124" s="27"/>
      <c r="J124" s="27"/>
      <c r="K124" s="27"/>
      <c r="L124" s="62"/>
      <c r="M124" s="65"/>
      <c r="N124" s="62">
        <f t="shared" si="17"/>
        <v>0</v>
      </c>
      <c r="O124" s="63" t="str">
        <f>IFERROR(ROUND($L124*VLOOKUP($M124,'Fast info vedlikeholdes sentral'!$B$15:$O$31,2,FALSE),0),"")</f>
        <v/>
      </c>
      <c r="P124" s="63" t="str">
        <f>IFERROR(ROUND($L124*VLOOKUP($M124,'Fast info vedlikeholdes sentral'!$B$15:$O$31,3,FALSE),0),"")</f>
        <v/>
      </c>
      <c r="Q124" s="63" t="str">
        <f>IFERROR(ROUND($L124*VLOOKUP($M124,'Fast info vedlikeholdes sentral'!$B$15:$O$31,4,FALSE),0),"")</f>
        <v/>
      </c>
      <c r="R124" s="63" t="str">
        <f>IFERROR(ROUND($L124*VLOOKUP($M124,'Fast info vedlikeholdes sentral'!$B$15:$O$31,5,FALSE),0),"")</f>
        <v/>
      </c>
      <c r="S124" s="63" t="str">
        <f>IFERROR(ROUND($L124*VLOOKUP($M124,'Fast info vedlikeholdes sentral'!$B$15:$O$31,6,FALSE),0),"")</f>
        <v/>
      </c>
      <c r="T124" s="63" t="str">
        <f>IFERROR(ROUND($L124*VLOOKUP($M124,'Fast info vedlikeholdes sentral'!$B$15:$O$31,7,FALSE),0),"")</f>
        <v/>
      </c>
      <c r="U124" s="63" t="str">
        <f>IFERROR(ROUND($L124*VLOOKUP($M124,'Fast info vedlikeholdes sentral'!$B$15:$O$31,8,FALSE),0),"")</f>
        <v/>
      </c>
      <c r="V124" s="63" t="str">
        <f>IFERROR(ROUND($L124*VLOOKUP($M124,'Fast info vedlikeholdes sentral'!$B$15:$O$31,9,FALSE),0),"")</f>
        <v/>
      </c>
      <c r="W124" s="63" t="str">
        <f>IFERROR(ROUND($L124*VLOOKUP($M124,'Fast info vedlikeholdes sentral'!$B$15:$O$31,10,FALSE),0),"")</f>
        <v/>
      </c>
      <c r="X124" s="63" t="str">
        <f>IFERROR(ROUND($L124*VLOOKUP($M124,'Fast info vedlikeholdes sentral'!$B$15:$O$31,11,FALSE),0),"")</f>
        <v/>
      </c>
      <c r="Y124" s="63" t="str">
        <f>IFERROR(ROUND($L124*VLOOKUP($M124,'Fast info vedlikeholdes sentral'!$B$15:$O$31,12,FALSE),0),"")</f>
        <v/>
      </c>
      <c r="Z124" s="63" t="str">
        <f>IFERROR(ROUND($L124*VLOOKUP($M124,'Fast info vedlikeholdes sentral'!$B$15:$O$31,13,FALSE),0),"")</f>
        <v/>
      </c>
      <c r="AA124" s="63" t="str">
        <f>IFERROR(ROUND($L124*VLOOKUP($M124,'Fast info vedlikeholdes sentral'!$B$15:$O$31,14,FALSE),0),"")</f>
        <v/>
      </c>
    </row>
    <row r="125" spans="1:27" ht="15.75" customHeight="1" x14ac:dyDescent="0.25">
      <c r="A125" s="22" t="str">
        <f t="shared" si="12"/>
        <v/>
      </c>
      <c r="B125" s="39" t="str">
        <f>IF(A125="group trans_id",MIN($B$28:B124)-1,"")</f>
        <v/>
      </c>
      <c r="C125" s="22">
        <v>0</v>
      </c>
      <c r="D125" s="27"/>
      <c r="E125" s="27" t="str">
        <f t="shared" si="13"/>
        <v/>
      </c>
      <c r="F125" s="27" t="str">
        <f t="shared" si="14"/>
        <v/>
      </c>
      <c r="G125" s="27" t="str">
        <f t="shared" si="15"/>
        <v/>
      </c>
      <c r="H125" s="27" t="str">
        <f t="shared" si="16"/>
        <v/>
      </c>
      <c r="I125" s="27"/>
      <c r="J125" s="27"/>
      <c r="K125" s="27"/>
      <c r="L125" s="62"/>
      <c r="M125" s="65"/>
      <c r="N125" s="62">
        <f t="shared" si="17"/>
        <v>0</v>
      </c>
      <c r="O125" s="63" t="str">
        <f>IFERROR(ROUND($L125*VLOOKUP($M125,'Fast info vedlikeholdes sentral'!$B$15:$O$31,2,FALSE),0),"")</f>
        <v/>
      </c>
      <c r="P125" s="63" t="str">
        <f>IFERROR(ROUND($L125*VLOOKUP($M125,'Fast info vedlikeholdes sentral'!$B$15:$O$31,3,FALSE),0),"")</f>
        <v/>
      </c>
      <c r="Q125" s="63" t="str">
        <f>IFERROR(ROUND($L125*VLOOKUP($M125,'Fast info vedlikeholdes sentral'!$B$15:$O$31,4,FALSE),0),"")</f>
        <v/>
      </c>
      <c r="R125" s="63" t="str">
        <f>IFERROR(ROUND($L125*VLOOKUP($M125,'Fast info vedlikeholdes sentral'!$B$15:$O$31,5,FALSE),0),"")</f>
        <v/>
      </c>
      <c r="S125" s="63" t="str">
        <f>IFERROR(ROUND($L125*VLOOKUP($M125,'Fast info vedlikeholdes sentral'!$B$15:$O$31,6,FALSE),0),"")</f>
        <v/>
      </c>
      <c r="T125" s="63" t="str">
        <f>IFERROR(ROUND($L125*VLOOKUP($M125,'Fast info vedlikeholdes sentral'!$B$15:$O$31,7,FALSE),0),"")</f>
        <v/>
      </c>
      <c r="U125" s="63" t="str">
        <f>IFERROR(ROUND($L125*VLOOKUP($M125,'Fast info vedlikeholdes sentral'!$B$15:$O$31,8,FALSE),0),"")</f>
        <v/>
      </c>
      <c r="V125" s="63" t="str">
        <f>IFERROR(ROUND($L125*VLOOKUP($M125,'Fast info vedlikeholdes sentral'!$B$15:$O$31,9,FALSE),0),"")</f>
        <v/>
      </c>
      <c r="W125" s="63" t="str">
        <f>IFERROR(ROUND($L125*VLOOKUP($M125,'Fast info vedlikeholdes sentral'!$B$15:$O$31,10,FALSE),0),"")</f>
        <v/>
      </c>
      <c r="X125" s="63" t="str">
        <f>IFERROR(ROUND($L125*VLOOKUP($M125,'Fast info vedlikeholdes sentral'!$B$15:$O$31,11,FALSE),0),"")</f>
        <v/>
      </c>
      <c r="Y125" s="63" t="str">
        <f>IFERROR(ROUND($L125*VLOOKUP($M125,'Fast info vedlikeholdes sentral'!$B$15:$O$31,12,FALSE),0),"")</f>
        <v/>
      </c>
      <c r="Z125" s="63" t="str">
        <f>IFERROR(ROUND($L125*VLOOKUP($M125,'Fast info vedlikeholdes sentral'!$B$15:$O$31,13,FALSE),0),"")</f>
        <v/>
      </c>
      <c r="AA125" s="63" t="str">
        <f>IFERROR(ROUND($L125*VLOOKUP($M125,'Fast info vedlikeholdes sentral'!$B$15:$O$31,14,FALSE),0),"")</f>
        <v/>
      </c>
    </row>
    <row r="126" spans="1:27" ht="15.75" customHeight="1" x14ac:dyDescent="0.25">
      <c r="A126" s="22" t="str">
        <f t="shared" si="12"/>
        <v/>
      </c>
      <c r="B126" s="39" t="str">
        <f>IF(A126="group trans_id",MIN($B$28:B125)-1,"")</f>
        <v/>
      </c>
      <c r="C126" s="22">
        <v>0</v>
      </c>
      <c r="D126" s="27"/>
      <c r="E126" s="27" t="str">
        <f t="shared" si="13"/>
        <v/>
      </c>
      <c r="F126" s="27" t="str">
        <f t="shared" si="14"/>
        <v/>
      </c>
      <c r="G126" s="27" t="str">
        <f t="shared" si="15"/>
        <v/>
      </c>
      <c r="H126" s="27" t="str">
        <f t="shared" si="16"/>
        <v/>
      </c>
      <c r="I126" s="27"/>
      <c r="J126" s="27"/>
      <c r="K126" s="27"/>
      <c r="L126" s="62"/>
      <c r="M126" s="65"/>
      <c r="N126" s="62">
        <f t="shared" si="17"/>
        <v>0</v>
      </c>
      <c r="O126" s="63" t="str">
        <f>IFERROR(ROUND($L126*VLOOKUP($M126,'Fast info vedlikeholdes sentral'!$B$15:$O$31,2,FALSE),0),"")</f>
        <v/>
      </c>
      <c r="P126" s="63" t="str">
        <f>IFERROR(ROUND($L126*VLOOKUP($M126,'Fast info vedlikeholdes sentral'!$B$15:$O$31,3,FALSE),0),"")</f>
        <v/>
      </c>
      <c r="Q126" s="63" t="str">
        <f>IFERROR(ROUND($L126*VLOOKUP($M126,'Fast info vedlikeholdes sentral'!$B$15:$O$31,4,FALSE),0),"")</f>
        <v/>
      </c>
      <c r="R126" s="63" t="str">
        <f>IFERROR(ROUND($L126*VLOOKUP($M126,'Fast info vedlikeholdes sentral'!$B$15:$O$31,5,FALSE),0),"")</f>
        <v/>
      </c>
      <c r="S126" s="63" t="str">
        <f>IFERROR(ROUND($L126*VLOOKUP($M126,'Fast info vedlikeholdes sentral'!$B$15:$O$31,6,FALSE),0),"")</f>
        <v/>
      </c>
      <c r="T126" s="63" t="str">
        <f>IFERROR(ROUND($L126*VLOOKUP($M126,'Fast info vedlikeholdes sentral'!$B$15:$O$31,7,FALSE),0),"")</f>
        <v/>
      </c>
      <c r="U126" s="63" t="str">
        <f>IFERROR(ROUND($L126*VLOOKUP($M126,'Fast info vedlikeholdes sentral'!$B$15:$O$31,8,FALSE),0),"")</f>
        <v/>
      </c>
      <c r="V126" s="63" t="str">
        <f>IFERROR(ROUND($L126*VLOOKUP($M126,'Fast info vedlikeholdes sentral'!$B$15:$O$31,9,FALSE),0),"")</f>
        <v/>
      </c>
      <c r="W126" s="63" t="str">
        <f>IFERROR(ROUND($L126*VLOOKUP($M126,'Fast info vedlikeholdes sentral'!$B$15:$O$31,10,FALSE),0),"")</f>
        <v/>
      </c>
      <c r="X126" s="63" t="str">
        <f>IFERROR(ROUND($L126*VLOOKUP($M126,'Fast info vedlikeholdes sentral'!$B$15:$O$31,11,FALSE),0),"")</f>
        <v/>
      </c>
      <c r="Y126" s="63" t="str">
        <f>IFERROR(ROUND($L126*VLOOKUP($M126,'Fast info vedlikeholdes sentral'!$B$15:$O$31,12,FALSE),0),"")</f>
        <v/>
      </c>
      <c r="Z126" s="63" t="str">
        <f>IFERROR(ROUND($L126*VLOOKUP($M126,'Fast info vedlikeholdes sentral'!$B$15:$O$31,13,FALSE),0),"")</f>
        <v/>
      </c>
      <c r="AA126" s="63" t="str">
        <f>IFERROR(ROUND($L126*VLOOKUP($M126,'Fast info vedlikeholdes sentral'!$B$15:$O$31,14,FALSE),0),"")</f>
        <v/>
      </c>
    </row>
    <row r="127" spans="1:27" ht="15.75" customHeight="1" x14ac:dyDescent="0.25">
      <c r="A127" s="22" t="str">
        <f t="shared" si="12"/>
        <v/>
      </c>
      <c r="B127" s="39" t="str">
        <f>IF(A127="group trans_id",MIN($B$28:B126)-1,"")</f>
        <v/>
      </c>
      <c r="C127" s="22">
        <v>0</v>
      </c>
      <c r="D127" s="27"/>
      <c r="E127" s="27" t="str">
        <f t="shared" si="13"/>
        <v/>
      </c>
      <c r="F127" s="27" t="str">
        <f t="shared" si="14"/>
        <v/>
      </c>
      <c r="G127" s="27" t="str">
        <f t="shared" si="15"/>
        <v/>
      </c>
      <c r="H127" s="27" t="str">
        <f t="shared" si="16"/>
        <v/>
      </c>
      <c r="I127" s="27"/>
      <c r="J127" s="27"/>
      <c r="K127" s="27"/>
      <c r="L127" s="62"/>
      <c r="M127" s="65"/>
      <c r="N127" s="62">
        <f t="shared" si="17"/>
        <v>0</v>
      </c>
      <c r="O127" s="63" t="str">
        <f>IFERROR(ROUND($L127*VLOOKUP($M127,'Fast info vedlikeholdes sentral'!$B$15:$O$31,2,FALSE),0),"")</f>
        <v/>
      </c>
      <c r="P127" s="63" t="str">
        <f>IFERROR(ROUND($L127*VLOOKUP($M127,'Fast info vedlikeholdes sentral'!$B$15:$O$31,3,FALSE),0),"")</f>
        <v/>
      </c>
      <c r="Q127" s="63" t="str">
        <f>IFERROR(ROUND($L127*VLOOKUP($M127,'Fast info vedlikeholdes sentral'!$B$15:$O$31,4,FALSE),0),"")</f>
        <v/>
      </c>
      <c r="R127" s="63" t="str">
        <f>IFERROR(ROUND($L127*VLOOKUP($M127,'Fast info vedlikeholdes sentral'!$B$15:$O$31,5,FALSE),0),"")</f>
        <v/>
      </c>
      <c r="S127" s="63" t="str">
        <f>IFERROR(ROUND($L127*VLOOKUP($M127,'Fast info vedlikeholdes sentral'!$B$15:$O$31,6,FALSE),0),"")</f>
        <v/>
      </c>
      <c r="T127" s="63" t="str">
        <f>IFERROR(ROUND($L127*VLOOKUP($M127,'Fast info vedlikeholdes sentral'!$B$15:$O$31,7,FALSE),0),"")</f>
        <v/>
      </c>
      <c r="U127" s="63" t="str">
        <f>IFERROR(ROUND($L127*VLOOKUP($M127,'Fast info vedlikeholdes sentral'!$B$15:$O$31,8,FALSE),0),"")</f>
        <v/>
      </c>
      <c r="V127" s="63" t="str">
        <f>IFERROR(ROUND($L127*VLOOKUP($M127,'Fast info vedlikeholdes sentral'!$B$15:$O$31,9,FALSE),0),"")</f>
        <v/>
      </c>
      <c r="W127" s="63" t="str">
        <f>IFERROR(ROUND($L127*VLOOKUP($M127,'Fast info vedlikeholdes sentral'!$B$15:$O$31,10,FALSE),0),"")</f>
        <v/>
      </c>
      <c r="X127" s="63" t="str">
        <f>IFERROR(ROUND($L127*VLOOKUP($M127,'Fast info vedlikeholdes sentral'!$B$15:$O$31,11,FALSE),0),"")</f>
        <v/>
      </c>
      <c r="Y127" s="63" t="str">
        <f>IFERROR(ROUND($L127*VLOOKUP($M127,'Fast info vedlikeholdes sentral'!$B$15:$O$31,12,FALSE),0),"")</f>
        <v/>
      </c>
      <c r="Z127" s="63" t="str">
        <f>IFERROR(ROUND($L127*VLOOKUP($M127,'Fast info vedlikeholdes sentral'!$B$15:$O$31,13,FALSE),0),"")</f>
        <v/>
      </c>
      <c r="AA127" s="63" t="str">
        <f>IFERROR(ROUND($L127*VLOOKUP($M127,'Fast info vedlikeholdes sentral'!$B$15:$O$31,14,FALSE),0),"")</f>
        <v/>
      </c>
    </row>
    <row r="128" spans="1:27" ht="15.75" customHeight="1" x14ac:dyDescent="0.25">
      <c r="A128" s="22" t="str">
        <f t="shared" si="12"/>
        <v/>
      </c>
      <c r="B128" s="39" t="str">
        <f>IF(A128="group trans_id",MIN($B$28:B127)-1,"")</f>
        <v/>
      </c>
      <c r="C128" s="22">
        <v>0</v>
      </c>
      <c r="D128" s="27"/>
      <c r="E128" s="27" t="str">
        <f t="shared" si="13"/>
        <v/>
      </c>
      <c r="F128" s="27" t="str">
        <f t="shared" si="14"/>
        <v/>
      </c>
      <c r="G128" s="27" t="str">
        <f t="shared" si="15"/>
        <v/>
      </c>
      <c r="H128" s="27" t="str">
        <f t="shared" si="16"/>
        <v/>
      </c>
      <c r="I128" s="27"/>
      <c r="J128" s="27"/>
      <c r="K128" s="27"/>
      <c r="L128" s="62"/>
      <c r="M128" s="65"/>
      <c r="N128" s="62">
        <f t="shared" si="17"/>
        <v>0</v>
      </c>
      <c r="O128" s="63" t="str">
        <f>IFERROR(ROUND($L128*VLOOKUP($M128,'Fast info vedlikeholdes sentral'!$B$15:$O$31,2,FALSE),0),"")</f>
        <v/>
      </c>
      <c r="P128" s="63" t="str">
        <f>IFERROR(ROUND($L128*VLOOKUP($M128,'Fast info vedlikeholdes sentral'!$B$15:$O$31,3,FALSE),0),"")</f>
        <v/>
      </c>
      <c r="Q128" s="63" t="str">
        <f>IFERROR(ROUND($L128*VLOOKUP($M128,'Fast info vedlikeholdes sentral'!$B$15:$O$31,4,FALSE),0),"")</f>
        <v/>
      </c>
      <c r="R128" s="63" t="str">
        <f>IFERROR(ROUND($L128*VLOOKUP($M128,'Fast info vedlikeholdes sentral'!$B$15:$O$31,5,FALSE),0),"")</f>
        <v/>
      </c>
      <c r="S128" s="63" t="str">
        <f>IFERROR(ROUND($L128*VLOOKUP($M128,'Fast info vedlikeholdes sentral'!$B$15:$O$31,6,FALSE),0),"")</f>
        <v/>
      </c>
      <c r="T128" s="63" t="str">
        <f>IFERROR(ROUND($L128*VLOOKUP($M128,'Fast info vedlikeholdes sentral'!$B$15:$O$31,7,FALSE),0),"")</f>
        <v/>
      </c>
      <c r="U128" s="63" t="str">
        <f>IFERROR(ROUND($L128*VLOOKUP($M128,'Fast info vedlikeholdes sentral'!$B$15:$O$31,8,FALSE),0),"")</f>
        <v/>
      </c>
      <c r="V128" s="63" t="str">
        <f>IFERROR(ROUND($L128*VLOOKUP($M128,'Fast info vedlikeholdes sentral'!$B$15:$O$31,9,FALSE),0),"")</f>
        <v/>
      </c>
      <c r="W128" s="63" t="str">
        <f>IFERROR(ROUND($L128*VLOOKUP($M128,'Fast info vedlikeholdes sentral'!$B$15:$O$31,10,FALSE),0),"")</f>
        <v/>
      </c>
      <c r="X128" s="63" t="str">
        <f>IFERROR(ROUND($L128*VLOOKUP($M128,'Fast info vedlikeholdes sentral'!$B$15:$O$31,11,FALSE),0),"")</f>
        <v/>
      </c>
      <c r="Y128" s="63" t="str">
        <f>IFERROR(ROUND($L128*VLOOKUP($M128,'Fast info vedlikeholdes sentral'!$B$15:$O$31,12,FALSE),0),"")</f>
        <v/>
      </c>
      <c r="Z128" s="63" t="str">
        <f>IFERROR(ROUND($L128*VLOOKUP($M128,'Fast info vedlikeholdes sentral'!$B$15:$O$31,13,FALSE),0),"")</f>
        <v/>
      </c>
      <c r="AA128" s="63" t="str">
        <f>IFERROR(ROUND($L128*VLOOKUP($M128,'Fast info vedlikeholdes sentral'!$B$15:$O$31,14,FALSE),0),"")</f>
        <v/>
      </c>
    </row>
    <row r="129" spans="1:27" ht="15.75" customHeight="1" x14ac:dyDescent="0.25">
      <c r="A129" s="22" t="str">
        <f t="shared" si="12"/>
        <v/>
      </c>
      <c r="B129" s="39" t="str">
        <f>IF(A129="group trans_id",MIN($B$28:B128)-1,"")</f>
        <v/>
      </c>
      <c r="C129" s="22">
        <v>0</v>
      </c>
      <c r="D129" s="27"/>
      <c r="E129" s="27" t="str">
        <f t="shared" si="13"/>
        <v/>
      </c>
      <c r="F129" s="27" t="str">
        <f t="shared" si="14"/>
        <v/>
      </c>
      <c r="G129" s="27" t="str">
        <f t="shared" si="15"/>
        <v/>
      </c>
      <c r="H129" s="27" t="str">
        <f t="shared" si="16"/>
        <v/>
      </c>
      <c r="I129" s="27"/>
      <c r="J129" s="27"/>
      <c r="K129" s="27"/>
      <c r="L129" s="62"/>
      <c r="M129" s="65"/>
      <c r="N129" s="62">
        <f t="shared" si="17"/>
        <v>0</v>
      </c>
      <c r="O129" s="63" t="str">
        <f>IFERROR(ROUND($L129*VLOOKUP($M129,'Fast info vedlikeholdes sentral'!$B$15:$O$31,2,FALSE),0),"")</f>
        <v/>
      </c>
      <c r="P129" s="63" t="str">
        <f>IFERROR(ROUND($L129*VLOOKUP($M129,'Fast info vedlikeholdes sentral'!$B$15:$O$31,3,FALSE),0),"")</f>
        <v/>
      </c>
      <c r="Q129" s="63" t="str">
        <f>IFERROR(ROUND($L129*VLOOKUP($M129,'Fast info vedlikeholdes sentral'!$B$15:$O$31,4,FALSE),0),"")</f>
        <v/>
      </c>
      <c r="R129" s="63" t="str">
        <f>IFERROR(ROUND($L129*VLOOKUP($M129,'Fast info vedlikeholdes sentral'!$B$15:$O$31,5,FALSE),0),"")</f>
        <v/>
      </c>
      <c r="S129" s="63" t="str">
        <f>IFERROR(ROUND($L129*VLOOKUP($M129,'Fast info vedlikeholdes sentral'!$B$15:$O$31,6,FALSE),0),"")</f>
        <v/>
      </c>
      <c r="T129" s="63" t="str">
        <f>IFERROR(ROUND($L129*VLOOKUP($M129,'Fast info vedlikeholdes sentral'!$B$15:$O$31,7,FALSE),0),"")</f>
        <v/>
      </c>
      <c r="U129" s="63" t="str">
        <f>IFERROR(ROUND($L129*VLOOKUP($M129,'Fast info vedlikeholdes sentral'!$B$15:$O$31,8,FALSE),0),"")</f>
        <v/>
      </c>
      <c r="V129" s="63" t="str">
        <f>IFERROR(ROUND($L129*VLOOKUP($M129,'Fast info vedlikeholdes sentral'!$B$15:$O$31,9,FALSE),0),"")</f>
        <v/>
      </c>
      <c r="W129" s="63" t="str">
        <f>IFERROR(ROUND($L129*VLOOKUP($M129,'Fast info vedlikeholdes sentral'!$B$15:$O$31,10,FALSE),0),"")</f>
        <v/>
      </c>
      <c r="X129" s="63" t="str">
        <f>IFERROR(ROUND($L129*VLOOKUP($M129,'Fast info vedlikeholdes sentral'!$B$15:$O$31,11,FALSE),0),"")</f>
        <v/>
      </c>
      <c r="Y129" s="63" t="str">
        <f>IFERROR(ROUND($L129*VLOOKUP($M129,'Fast info vedlikeholdes sentral'!$B$15:$O$31,12,FALSE),0),"")</f>
        <v/>
      </c>
      <c r="Z129" s="63" t="str">
        <f>IFERROR(ROUND($L129*VLOOKUP($M129,'Fast info vedlikeholdes sentral'!$B$15:$O$31,13,FALSE),0),"")</f>
        <v/>
      </c>
      <c r="AA129" s="63" t="str">
        <f>IFERROR(ROUND($L129*VLOOKUP($M129,'Fast info vedlikeholdes sentral'!$B$15:$O$31,14,FALSE),0),"")</f>
        <v/>
      </c>
    </row>
    <row r="130" spans="1:27" ht="15.75" customHeight="1" x14ac:dyDescent="0.25">
      <c r="A130" s="22" t="str">
        <f t="shared" si="12"/>
        <v/>
      </c>
      <c r="B130" s="39" t="str">
        <f>IF(A130="group trans_id",MIN($B$28:B129)-1,"")</f>
        <v/>
      </c>
      <c r="C130" s="22">
        <v>0</v>
      </c>
      <c r="D130" s="27"/>
      <c r="E130" s="27" t="str">
        <f t="shared" si="13"/>
        <v/>
      </c>
      <c r="F130" s="27" t="str">
        <f t="shared" si="14"/>
        <v/>
      </c>
      <c r="G130" s="27" t="str">
        <f t="shared" si="15"/>
        <v/>
      </c>
      <c r="H130" s="27" t="str">
        <f t="shared" si="16"/>
        <v/>
      </c>
      <c r="I130" s="27"/>
      <c r="J130" s="27"/>
      <c r="K130" s="27"/>
      <c r="L130" s="62"/>
      <c r="M130" s="65"/>
      <c r="N130" s="62">
        <f t="shared" si="17"/>
        <v>0</v>
      </c>
      <c r="O130" s="63" t="str">
        <f>IFERROR(ROUND($L130*VLOOKUP($M130,'Fast info vedlikeholdes sentral'!$B$15:$O$31,2,FALSE),0),"")</f>
        <v/>
      </c>
      <c r="P130" s="63" t="str">
        <f>IFERROR(ROUND($L130*VLOOKUP($M130,'Fast info vedlikeholdes sentral'!$B$15:$O$31,3,FALSE),0),"")</f>
        <v/>
      </c>
      <c r="Q130" s="63" t="str">
        <f>IFERROR(ROUND($L130*VLOOKUP($M130,'Fast info vedlikeholdes sentral'!$B$15:$O$31,4,FALSE),0),"")</f>
        <v/>
      </c>
      <c r="R130" s="63" t="str">
        <f>IFERROR(ROUND($L130*VLOOKUP($M130,'Fast info vedlikeholdes sentral'!$B$15:$O$31,5,FALSE),0),"")</f>
        <v/>
      </c>
      <c r="S130" s="63" t="str">
        <f>IFERROR(ROUND($L130*VLOOKUP($M130,'Fast info vedlikeholdes sentral'!$B$15:$O$31,6,FALSE),0),"")</f>
        <v/>
      </c>
      <c r="T130" s="63" t="str">
        <f>IFERROR(ROUND($L130*VLOOKUP($M130,'Fast info vedlikeholdes sentral'!$B$15:$O$31,7,FALSE),0),"")</f>
        <v/>
      </c>
      <c r="U130" s="63" t="str">
        <f>IFERROR(ROUND($L130*VLOOKUP($M130,'Fast info vedlikeholdes sentral'!$B$15:$O$31,8,FALSE),0),"")</f>
        <v/>
      </c>
      <c r="V130" s="63" t="str">
        <f>IFERROR(ROUND($L130*VLOOKUP($M130,'Fast info vedlikeholdes sentral'!$B$15:$O$31,9,FALSE),0),"")</f>
        <v/>
      </c>
      <c r="W130" s="63" t="str">
        <f>IFERROR(ROUND($L130*VLOOKUP($M130,'Fast info vedlikeholdes sentral'!$B$15:$O$31,10,FALSE),0),"")</f>
        <v/>
      </c>
      <c r="X130" s="63" t="str">
        <f>IFERROR(ROUND($L130*VLOOKUP($M130,'Fast info vedlikeholdes sentral'!$B$15:$O$31,11,FALSE),0),"")</f>
        <v/>
      </c>
      <c r="Y130" s="63" t="str">
        <f>IFERROR(ROUND($L130*VLOOKUP($M130,'Fast info vedlikeholdes sentral'!$B$15:$O$31,12,FALSE),0),"")</f>
        <v/>
      </c>
      <c r="Z130" s="63" t="str">
        <f>IFERROR(ROUND($L130*VLOOKUP($M130,'Fast info vedlikeholdes sentral'!$B$15:$O$31,13,FALSE),0),"")</f>
        <v/>
      </c>
      <c r="AA130" s="63" t="str">
        <f>IFERROR(ROUND($L130*VLOOKUP($M130,'Fast info vedlikeholdes sentral'!$B$15:$O$31,14,FALSE),0),"")</f>
        <v/>
      </c>
    </row>
    <row r="131" spans="1:27" ht="15.75" customHeight="1" x14ac:dyDescent="0.25">
      <c r="A131" s="22" t="str">
        <f t="shared" si="12"/>
        <v/>
      </c>
      <c r="B131" s="39" t="str">
        <f>IF(A131="group trans_id",MIN($B$28:B130)-1,"")</f>
        <v/>
      </c>
      <c r="C131" s="22">
        <v>0</v>
      </c>
      <c r="D131" s="27"/>
      <c r="E131" s="27" t="str">
        <f t="shared" si="13"/>
        <v/>
      </c>
      <c r="F131" s="27" t="str">
        <f t="shared" si="14"/>
        <v/>
      </c>
      <c r="G131" s="27" t="str">
        <f t="shared" si="15"/>
        <v/>
      </c>
      <c r="H131" s="27" t="str">
        <f t="shared" si="16"/>
        <v/>
      </c>
      <c r="I131" s="27"/>
      <c r="J131" s="27"/>
      <c r="K131" s="27"/>
      <c r="L131" s="62"/>
      <c r="M131" s="65"/>
      <c r="N131" s="62">
        <f t="shared" si="17"/>
        <v>0</v>
      </c>
      <c r="O131" s="63" t="str">
        <f>IFERROR(ROUND($L131*VLOOKUP($M131,'Fast info vedlikeholdes sentral'!$B$15:$O$31,2,FALSE),0),"")</f>
        <v/>
      </c>
      <c r="P131" s="63" t="str">
        <f>IFERROR(ROUND($L131*VLOOKUP($M131,'Fast info vedlikeholdes sentral'!$B$15:$O$31,3,FALSE),0),"")</f>
        <v/>
      </c>
      <c r="Q131" s="63" t="str">
        <f>IFERROR(ROUND($L131*VLOOKUP($M131,'Fast info vedlikeholdes sentral'!$B$15:$O$31,4,FALSE),0),"")</f>
        <v/>
      </c>
      <c r="R131" s="63" t="str">
        <f>IFERROR(ROUND($L131*VLOOKUP($M131,'Fast info vedlikeholdes sentral'!$B$15:$O$31,5,FALSE),0),"")</f>
        <v/>
      </c>
      <c r="S131" s="63" t="str">
        <f>IFERROR(ROUND($L131*VLOOKUP($M131,'Fast info vedlikeholdes sentral'!$B$15:$O$31,6,FALSE),0),"")</f>
        <v/>
      </c>
      <c r="T131" s="63" t="str">
        <f>IFERROR(ROUND($L131*VLOOKUP($M131,'Fast info vedlikeholdes sentral'!$B$15:$O$31,7,FALSE),0),"")</f>
        <v/>
      </c>
      <c r="U131" s="63" t="str">
        <f>IFERROR(ROUND($L131*VLOOKUP($M131,'Fast info vedlikeholdes sentral'!$B$15:$O$31,8,FALSE),0),"")</f>
        <v/>
      </c>
      <c r="V131" s="63" t="str">
        <f>IFERROR(ROUND($L131*VLOOKUP($M131,'Fast info vedlikeholdes sentral'!$B$15:$O$31,9,FALSE),0),"")</f>
        <v/>
      </c>
      <c r="W131" s="63" t="str">
        <f>IFERROR(ROUND($L131*VLOOKUP($M131,'Fast info vedlikeholdes sentral'!$B$15:$O$31,10,FALSE),0),"")</f>
        <v/>
      </c>
      <c r="X131" s="63" t="str">
        <f>IFERROR(ROUND($L131*VLOOKUP($M131,'Fast info vedlikeholdes sentral'!$B$15:$O$31,11,FALSE),0),"")</f>
        <v/>
      </c>
      <c r="Y131" s="63" t="str">
        <f>IFERROR(ROUND($L131*VLOOKUP($M131,'Fast info vedlikeholdes sentral'!$B$15:$O$31,12,FALSE),0),"")</f>
        <v/>
      </c>
      <c r="Z131" s="63" t="str">
        <f>IFERROR(ROUND($L131*VLOOKUP($M131,'Fast info vedlikeholdes sentral'!$B$15:$O$31,13,FALSE),0),"")</f>
        <v/>
      </c>
      <c r="AA131" s="63" t="str">
        <f>IFERROR(ROUND($L131*VLOOKUP($M131,'Fast info vedlikeholdes sentral'!$B$15:$O$31,14,FALSE),0),"")</f>
        <v/>
      </c>
    </row>
    <row r="132" spans="1:27" ht="15.75" customHeight="1" x14ac:dyDescent="0.25">
      <c r="A132" s="22" t="str">
        <f t="shared" si="12"/>
        <v/>
      </c>
      <c r="B132" s="39" t="str">
        <f>IF(A132="group trans_id",MIN($B$28:B131)-1,"")</f>
        <v/>
      </c>
      <c r="C132" s="22">
        <v>0</v>
      </c>
      <c r="D132" s="27"/>
      <c r="E132" s="27" t="str">
        <f t="shared" si="13"/>
        <v/>
      </c>
      <c r="F132" s="27" t="str">
        <f t="shared" si="14"/>
        <v/>
      </c>
      <c r="G132" s="27" t="str">
        <f t="shared" si="15"/>
        <v/>
      </c>
      <c r="H132" s="27" t="str">
        <f t="shared" si="16"/>
        <v/>
      </c>
      <c r="I132" s="27"/>
      <c r="J132" s="27"/>
      <c r="K132" s="27"/>
      <c r="L132" s="62"/>
      <c r="M132" s="65"/>
      <c r="N132" s="62">
        <f t="shared" si="17"/>
        <v>0</v>
      </c>
      <c r="O132" s="63" t="str">
        <f>IFERROR(ROUND($L132*VLOOKUP($M132,'Fast info vedlikeholdes sentral'!$B$15:$O$31,2,FALSE),0),"")</f>
        <v/>
      </c>
      <c r="P132" s="63" t="str">
        <f>IFERROR(ROUND($L132*VLOOKUP($M132,'Fast info vedlikeholdes sentral'!$B$15:$O$31,3,FALSE),0),"")</f>
        <v/>
      </c>
      <c r="Q132" s="63" t="str">
        <f>IFERROR(ROUND($L132*VLOOKUP($M132,'Fast info vedlikeholdes sentral'!$B$15:$O$31,4,FALSE),0),"")</f>
        <v/>
      </c>
      <c r="R132" s="63" t="str">
        <f>IFERROR(ROUND($L132*VLOOKUP($M132,'Fast info vedlikeholdes sentral'!$B$15:$O$31,5,FALSE),0),"")</f>
        <v/>
      </c>
      <c r="S132" s="63" t="str">
        <f>IFERROR(ROUND($L132*VLOOKUP($M132,'Fast info vedlikeholdes sentral'!$B$15:$O$31,6,FALSE),0),"")</f>
        <v/>
      </c>
      <c r="T132" s="63" t="str">
        <f>IFERROR(ROUND($L132*VLOOKUP($M132,'Fast info vedlikeholdes sentral'!$B$15:$O$31,7,FALSE),0),"")</f>
        <v/>
      </c>
      <c r="U132" s="63" t="str">
        <f>IFERROR(ROUND($L132*VLOOKUP($M132,'Fast info vedlikeholdes sentral'!$B$15:$O$31,8,FALSE),0),"")</f>
        <v/>
      </c>
      <c r="V132" s="63" t="str">
        <f>IFERROR(ROUND($L132*VLOOKUP($M132,'Fast info vedlikeholdes sentral'!$B$15:$O$31,9,FALSE),0),"")</f>
        <v/>
      </c>
      <c r="W132" s="63" t="str">
        <f>IFERROR(ROUND($L132*VLOOKUP($M132,'Fast info vedlikeholdes sentral'!$B$15:$O$31,10,FALSE),0),"")</f>
        <v/>
      </c>
      <c r="X132" s="63" t="str">
        <f>IFERROR(ROUND($L132*VLOOKUP($M132,'Fast info vedlikeholdes sentral'!$B$15:$O$31,11,FALSE),0),"")</f>
        <v/>
      </c>
      <c r="Y132" s="63" t="str">
        <f>IFERROR(ROUND($L132*VLOOKUP($M132,'Fast info vedlikeholdes sentral'!$B$15:$O$31,12,FALSE),0),"")</f>
        <v/>
      </c>
      <c r="Z132" s="63" t="str">
        <f>IFERROR(ROUND($L132*VLOOKUP($M132,'Fast info vedlikeholdes sentral'!$B$15:$O$31,13,FALSE),0),"")</f>
        <v/>
      </c>
      <c r="AA132" s="63" t="str">
        <f>IFERROR(ROUND($L132*VLOOKUP($M132,'Fast info vedlikeholdes sentral'!$B$15:$O$31,14,FALSE),0),"")</f>
        <v/>
      </c>
    </row>
    <row r="133" spans="1:27" ht="15.75" customHeight="1" x14ac:dyDescent="0.25">
      <c r="A133" s="22" t="str">
        <f t="shared" si="12"/>
        <v/>
      </c>
      <c r="B133" s="39" t="str">
        <f>IF(A133="group trans_id",MIN($B$28:B132)-1,"")</f>
        <v/>
      </c>
      <c r="C133" s="22">
        <v>0</v>
      </c>
      <c r="D133" s="27"/>
      <c r="E133" s="27" t="str">
        <f t="shared" si="13"/>
        <v/>
      </c>
      <c r="F133" s="27" t="str">
        <f t="shared" si="14"/>
        <v/>
      </c>
      <c r="G133" s="27" t="str">
        <f t="shared" si="15"/>
        <v/>
      </c>
      <c r="H133" s="27" t="str">
        <f t="shared" si="16"/>
        <v/>
      </c>
      <c r="I133" s="27"/>
      <c r="J133" s="27"/>
      <c r="K133" s="27"/>
      <c r="L133" s="62"/>
      <c r="M133" s="65"/>
      <c r="N133" s="62">
        <f t="shared" si="17"/>
        <v>0</v>
      </c>
      <c r="O133" s="63" t="str">
        <f>IFERROR(ROUND($L133*VLOOKUP($M133,'Fast info vedlikeholdes sentral'!$B$15:$O$31,2,FALSE),0),"")</f>
        <v/>
      </c>
      <c r="P133" s="63" t="str">
        <f>IFERROR(ROUND($L133*VLOOKUP($M133,'Fast info vedlikeholdes sentral'!$B$15:$O$31,3,FALSE),0),"")</f>
        <v/>
      </c>
      <c r="Q133" s="63" t="str">
        <f>IFERROR(ROUND($L133*VLOOKUP($M133,'Fast info vedlikeholdes sentral'!$B$15:$O$31,4,FALSE),0),"")</f>
        <v/>
      </c>
      <c r="R133" s="63" t="str">
        <f>IFERROR(ROUND($L133*VLOOKUP($M133,'Fast info vedlikeholdes sentral'!$B$15:$O$31,5,FALSE),0),"")</f>
        <v/>
      </c>
      <c r="S133" s="63" t="str">
        <f>IFERROR(ROUND($L133*VLOOKUP($M133,'Fast info vedlikeholdes sentral'!$B$15:$O$31,6,FALSE),0),"")</f>
        <v/>
      </c>
      <c r="T133" s="63" t="str">
        <f>IFERROR(ROUND($L133*VLOOKUP($M133,'Fast info vedlikeholdes sentral'!$B$15:$O$31,7,FALSE),0),"")</f>
        <v/>
      </c>
      <c r="U133" s="63" t="str">
        <f>IFERROR(ROUND($L133*VLOOKUP($M133,'Fast info vedlikeholdes sentral'!$B$15:$O$31,8,FALSE),0),"")</f>
        <v/>
      </c>
      <c r="V133" s="63" t="str">
        <f>IFERROR(ROUND($L133*VLOOKUP($M133,'Fast info vedlikeholdes sentral'!$B$15:$O$31,9,FALSE),0),"")</f>
        <v/>
      </c>
      <c r="W133" s="63" t="str">
        <f>IFERROR(ROUND($L133*VLOOKUP($M133,'Fast info vedlikeholdes sentral'!$B$15:$O$31,10,FALSE),0),"")</f>
        <v/>
      </c>
      <c r="X133" s="63" t="str">
        <f>IFERROR(ROUND($L133*VLOOKUP($M133,'Fast info vedlikeholdes sentral'!$B$15:$O$31,11,FALSE),0),"")</f>
        <v/>
      </c>
      <c r="Y133" s="63" t="str">
        <f>IFERROR(ROUND($L133*VLOOKUP($M133,'Fast info vedlikeholdes sentral'!$B$15:$O$31,12,FALSE),0),"")</f>
        <v/>
      </c>
      <c r="Z133" s="63" t="str">
        <f>IFERROR(ROUND($L133*VLOOKUP($M133,'Fast info vedlikeholdes sentral'!$B$15:$O$31,13,FALSE),0),"")</f>
        <v/>
      </c>
      <c r="AA133" s="63" t="str">
        <f>IFERROR(ROUND($L133*VLOOKUP($M133,'Fast info vedlikeholdes sentral'!$B$15:$O$31,14,FALSE),0),"")</f>
        <v/>
      </c>
    </row>
    <row r="134" spans="1:27" ht="15.75" customHeight="1" x14ac:dyDescent="0.25">
      <c r="A134" s="22" t="str">
        <f t="shared" si="12"/>
        <v/>
      </c>
      <c r="B134" s="39" t="str">
        <f>IF(A134="group trans_id",MIN($B$28:B133)-1,"")</f>
        <v/>
      </c>
      <c r="C134" s="22">
        <v>0</v>
      </c>
      <c r="D134" s="27"/>
      <c r="E134" s="27" t="str">
        <f t="shared" si="13"/>
        <v/>
      </c>
      <c r="F134" s="27" t="str">
        <f t="shared" si="14"/>
        <v/>
      </c>
      <c r="G134" s="27" t="str">
        <f t="shared" si="15"/>
        <v/>
      </c>
      <c r="H134" s="27" t="str">
        <f t="shared" si="16"/>
        <v/>
      </c>
      <c r="I134" s="27"/>
      <c r="J134" s="27"/>
      <c r="K134" s="27"/>
      <c r="L134" s="62"/>
      <c r="M134" s="65"/>
      <c r="N134" s="62">
        <f t="shared" si="17"/>
        <v>0</v>
      </c>
      <c r="O134" s="63" t="str">
        <f>IFERROR(ROUND($L134*VLOOKUP($M134,'Fast info vedlikeholdes sentral'!$B$15:$O$31,2,FALSE),0),"")</f>
        <v/>
      </c>
      <c r="P134" s="63" t="str">
        <f>IFERROR(ROUND($L134*VLOOKUP($M134,'Fast info vedlikeholdes sentral'!$B$15:$O$31,3,FALSE),0),"")</f>
        <v/>
      </c>
      <c r="Q134" s="63" t="str">
        <f>IFERROR(ROUND($L134*VLOOKUP($M134,'Fast info vedlikeholdes sentral'!$B$15:$O$31,4,FALSE),0),"")</f>
        <v/>
      </c>
      <c r="R134" s="63" t="str">
        <f>IFERROR(ROUND($L134*VLOOKUP($M134,'Fast info vedlikeholdes sentral'!$B$15:$O$31,5,FALSE),0),"")</f>
        <v/>
      </c>
      <c r="S134" s="63" t="str">
        <f>IFERROR(ROUND($L134*VLOOKUP($M134,'Fast info vedlikeholdes sentral'!$B$15:$O$31,6,FALSE),0),"")</f>
        <v/>
      </c>
      <c r="T134" s="63" t="str">
        <f>IFERROR(ROUND($L134*VLOOKUP($M134,'Fast info vedlikeholdes sentral'!$B$15:$O$31,7,FALSE),0),"")</f>
        <v/>
      </c>
      <c r="U134" s="63" t="str">
        <f>IFERROR(ROUND($L134*VLOOKUP($M134,'Fast info vedlikeholdes sentral'!$B$15:$O$31,8,FALSE),0),"")</f>
        <v/>
      </c>
      <c r="V134" s="63" t="str">
        <f>IFERROR(ROUND($L134*VLOOKUP($M134,'Fast info vedlikeholdes sentral'!$B$15:$O$31,9,FALSE),0),"")</f>
        <v/>
      </c>
      <c r="W134" s="63" t="str">
        <f>IFERROR(ROUND($L134*VLOOKUP($M134,'Fast info vedlikeholdes sentral'!$B$15:$O$31,10,FALSE),0),"")</f>
        <v/>
      </c>
      <c r="X134" s="63" t="str">
        <f>IFERROR(ROUND($L134*VLOOKUP($M134,'Fast info vedlikeholdes sentral'!$B$15:$O$31,11,FALSE),0),"")</f>
        <v/>
      </c>
      <c r="Y134" s="63" t="str">
        <f>IFERROR(ROUND($L134*VLOOKUP($M134,'Fast info vedlikeholdes sentral'!$B$15:$O$31,12,FALSE),0),"")</f>
        <v/>
      </c>
      <c r="Z134" s="63" t="str">
        <f>IFERROR(ROUND($L134*VLOOKUP($M134,'Fast info vedlikeholdes sentral'!$B$15:$O$31,13,FALSE),0),"")</f>
        <v/>
      </c>
      <c r="AA134" s="63" t="str">
        <f>IFERROR(ROUND($L134*VLOOKUP($M134,'Fast info vedlikeholdes sentral'!$B$15:$O$31,14,FALSE),0),"")</f>
        <v/>
      </c>
    </row>
    <row r="135" spans="1:27" ht="15.75" customHeight="1" x14ac:dyDescent="0.25">
      <c r="A135" s="22" t="str">
        <f t="shared" si="12"/>
        <v/>
      </c>
      <c r="B135" s="39" t="str">
        <f>IF(A135="group trans_id",MIN($B$28:B134)-1,"")</f>
        <v/>
      </c>
      <c r="C135" s="22">
        <v>0</v>
      </c>
      <c r="D135" s="27"/>
      <c r="E135" s="27" t="str">
        <f t="shared" si="13"/>
        <v/>
      </c>
      <c r="F135" s="27" t="str">
        <f t="shared" si="14"/>
        <v/>
      </c>
      <c r="G135" s="27" t="str">
        <f t="shared" si="15"/>
        <v/>
      </c>
      <c r="H135" s="27" t="str">
        <f t="shared" si="16"/>
        <v/>
      </c>
      <c r="I135" s="27"/>
      <c r="J135" s="27"/>
      <c r="K135" s="27"/>
      <c r="L135" s="62"/>
      <c r="M135" s="65"/>
      <c r="N135" s="62">
        <f t="shared" si="17"/>
        <v>0</v>
      </c>
      <c r="O135" s="63" t="str">
        <f>IFERROR(ROUND($L135*VLOOKUP($M135,'Fast info vedlikeholdes sentral'!$B$15:$O$31,2,FALSE),0),"")</f>
        <v/>
      </c>
      <c r="P135" s="63" t="str">
        <f>IFERROR(ROUND($L135*VLOOKUP($M135,'Fast info vedlikeholdes sentral'!$B$15:$O$31,3,FALSE),0),"")</f>
        <v/>
      </c>
      <c r="Q135" s="63" t="str">
        <f>IFERROR(ROUND($L135*VLOOKUP($M135,'Fast info vedlikeholdes sentral'!$B$15:$O$31,4,FALSE),0),"")</f>
        <v/>
      </c>
      <c r="R135" s="63" t="str">
        <f>IFERROR(ROUND($L135*VLOOKUP($M135,'Fast info vedlikeholdes sentral'!$B$15:$O$31,5,FALSE),0),"")</f>
        <v/>
      </c>
      <c r="S135" s="63" t="str">
        <f>IFERROR(ROUND($L135*VLOOKUP($M135,'Fast info vedlikeholdes sentral'!$B$15:$O$31,6,FALSE),0),"")</f>
        <v/>
      </c>
      <c r="T135" s="63" t="str">
        <f>IFERROR(ROUND($L135*VLOOKUP($M135,'Fast info vedlikeholdes sentral'!$B$15:$O$31,7,FALSE),0),"")</f>
        <v/>
      </c>
      <c r="U135" s="63" t="str">
        <f>IFERROR(ROUND($L135*VLOOKUP($M135,'Fast info vedlikeholdes sentral'!$B$15:$O$31,8,FALSE),0),"")</f>
        <v/>
      </c>
      <c r="V135" s="63" t="str">
        <f>IFERROR(ROUND($L135*VLOOKUP($M135,'Fast info vedlikeholdes sentral'!$B$15:$O$31,9,FALSE),0),"")</f>
        <v/>
      </c>
      <c r="W135" s="63" t="str">
        <f>IFERROR(ROUND($L135*VLOOKUP($M135,'Fast info vedlikeholdes sentral'!$B$15:$O$31,10,FALSE),0),"")</f>
        <v/>
      </c>
      <c r="X135" s="63" t="str">
        <f>IFERROR(ROUND($L135*VLOOKUP($M135,'Fast info vedlikeholdes sentral'!$B$15:$O$31,11,FALSE),0),"")</f>
        <v/>
      </c>
      <c r="Y135" s="63" t="str">
        <f>IFERROR(ROUND($L135*VLOOKUP($M135,'Fast info vedlikeholdes sentral'!$B$15:$O$31,12,FALSE),0),"")</f>
        <v/>
      </c>
      <c r="Z135" s="63" t="str">
        <f>IFERROR(ROUND($L135*VLOOKUP($M135,'Fast info vedlikeholdes sentral'!$B$15:$O$31,13,FALSE),0),"")</f>
        <v/>
      </c>
      <c r="AA135" s="63" t="str">
        <f>IFERROR(ROUND($L135*VLOOKUP($M135,'Fast info vedlikeholdes sentral'!$B$15:$O$31,14,FALSE),0),"")</f>
        <v/>
      </c>
    </row>
    <row r="136" spans="1:27" ht="15.75" customHeight="1" x14ac:dyDescent="0.25">
      <c r="A136" s="22" t="str">
        <f t="shared" si="12"/>
        <v/>
      </c>
      <c r="B136" s="39" t="str">
        <f>IF(A136="group trans_id",MIN($B$28:B135)-1,"")</f>
        <v/>
      </c>
      <c r="C136" s="22">
        <v>0</v>
      </c>
      <c r="D136" s="27"/>
      <c r="E136" s="27" t="str">
        <f t="shared" si="13"/>
        <v/>
      </c>
      <c r="F136" s="27" t="str">
        <f t="shared" si="14"/>
        <v/>
      </c>
      <c r="G136" s="27" t="str">
        <f t="shared" si="15"/>
        <v/>
      </c>
      <c r="H136" s="27" t="str">
        <f t="shared" si="16"/>
        <v/>
      </c>
      <c r="I136" s="27"/>
      <c r="J136" s="27"/>
      <c r="K136" s="27"/>
      <c r="L136" s="62"/>
      <c r="M136" s="65"/>
      <c r="N136" s="62">
        <f t="shared" si="17"/>
        <v>0</v>
      </c>
      <c r="O136" s="63" t="str">
        <f>IFERROR(ROUND($L136*VLOOKUP($M136,'Fast info vedlikeholdes sentral'!$B$15:$O$31,2,FALSE),0),"")</f>
        <v/>
      </c>
      <c r="P136" s="63" t="str">
        <f>IFERROR(ROUND($L136*VLOOKUP($M136,'Fast info vedlikeholdes sentral'!$B$15:$O$31,3,FALSE),0),"")</f>
        <v/>
      </c>
      <c r="Q136" s="63" t="str">
        <f>IFERROR(ROUND($L136*VLOOKUP($M136,'Fast info vedlikeholdes sentral'!$B$15:$O$31,4,FALSE),0),"")</f>
        <v/>
      </c>
      <c r="R136" s="63" t="str">
        <f>IFERROR(ROUND($L136*VLOOKUP($M136,'Fast info vedlikeholdes sentral'!$B$15:$O$31,5,FALSE),0),"")</f>
        <v/>
      </c>
      <c r="S136" s="63" t="str">
        <f>IFERROR(ROUND($L136*VLOOKUP($M136,'Fast info vedlikeholdes sentral'!$B$15:$O$31,6,FALSE),0),"")</f>
        <v/>
      </c>
      <c r="T136" s="63" t="str">
        <f>IFERROR(ROUND($L136*VLOOKUP($M136,'Fast info vedlikeholdes sentral'!$B$15:$O$31,7,FALSE),0),"")</f>
        <v/>
      </c>
      <c r="U136" s="63" t="str">
        <f>IFERROR(ROUND($L136*VLOOKUP($M136,'Fast info vedlikeholdes sentral'!$B$15:$O$31,8,FALSE),0),"")</f>
        <v/>
      </c>
      <c r="V136" s="63" t="str">
        <f>IFERROR(ROUND($L136*VLOOKUP($M136,'Fast info vedlikeholdes sentral'!$B$15:$O$31,9,FALSE),0),"")</f>
        <v/>
      </c>
      <c r="W136" s="63" t="str">
        <f>IFERROR(ROUND($L136*VLOOKUP($M136,'Fast info vedlikeholdes sentral'!$B$15:$O$31,10,FALSE),0),"")</f>
        <v/>
      </c>
      <c r="X136" s="63" t="str">
        <f>IFERROR(ROUND($L136*VLOOKUP($M136,'Fast info vedlikeholdes sentral'!$B$15:$O$31,11,FALSE),0),"")</f>
        <v/>
      </c>
      <c r="Y136" s="63" t="str">
        <f>IFERROR(ROUND($L136*VLOOKUP($M136,'Fast info vedlikeholdes sentral'!$B$15:$O$31,12,FALSE),0),"")</f>
        <v/>
      </c>
      <c r="Z136" s="63" t="str">
        <f>IFERROR(ROUND($L136*VLOOKUP($M136,'Fast info vedlikeholdes sentral'!$B$15:$O$31,13,FALSE),0),"")</f>
        <v/>
      </c>
      <c r="AA136" s="63" t="str">
        <f>IFERROR(ROUND($L136*VLOOKUP($M136,'Fast info vedlikeholdes sentral'!$B$15:$O$31,14,FALSE),0),"")</f>
        <v/>
      </c>
    </row>
    <row r="137" spans="1:27" ht="15.75" customHeight="1" x14ac:dyDescent="0.25">
      <c r="A137" s="22" t="str">
        <f t="shared" si="12"/>
        <v/>
      </c>
      <c r="B137" s="39" t="str">
        <f>IF(A137="group trans_id",MIN($B$28:B136)-1,"")</f>
        <v/>
      </c>
      <c r="C137" s="22">
        <v>0</v>
      </c>
      <c r="D137" s="27"/>
      <c r="E137" s="27" t="str">
        <f t="shared" si="13"/>
        <v/>
      </c>
      <c r="F137" s="27" t="str">
        <f t="shared" si="14"/>
        <v/>
      </c>
      <c r="G137" s="27" t="str">
        <f t="shared" si="15"/>
        <v/>
      </c>
      <c r="H137" s="27" t="str">
        <f t="shared" si="16"/>
        <v/>
      </c>
      <c r="I137" s="27"/>
      <c r="J137" s="27"/>
      <c r="K137" s="27"/>
      <c r="L137" s="62"/>
      <c r="M137" s="65"/>
      <c r="N137" s="62">
        <f t="shared" si="17"/>
        <v>0</v>
      </c>
      <c r="O137" s="63" t="str">
        <f>IFERROR(ROUND($L137*VLOOKUP($M137,'Fast info vedlikeholdes sentral'!$B$15:$O$31,2,FALSE),0),"")</f>
        <v/>
      </c>
      <c r="P137" s="63" t="str">
        <f>IFERROR(ROUND($L137*VLOOKUP($M137,'Fast info vedlikeholdes sentral'!$B$15:$O$31,3,FALSE),0),"")</f>
        <v/>
      </c>
      <c r="Q137" s="63" t="str">
        <f>IFERROR(ROUND($L137*VLOOKUP($M137,'Fast info vedlikeholdes sentral'!$B$15:$O$31,4,FALSE),0),"")</f>
        <v/>
      </c>
      <c r="R137" s="63" t="str">
        <f>IFERROR(ROUND($L137*VLOOKUP($M137,'Fast info vedlikeholdes sentral'!$B$15:$O$31,5,FALSE),0),"")</f>
        <v/>
      </c>
      <c r="S137" s="63" t="str">
        <f>IFERROR(ROUND($L137*VLOOKUP($M137,'Fast info vedlikeholdes sentral'!$B$15:$O$31,6,FALSE),0),"")</f>
        <v/>
      </c>
      <c r="T137" s="63" t="str">
        <f>IFERROR(ROUND($L137*VLOOKUP($M137,'Fast info vedlikeholdes sentral'!$B$15:$O$31,7,FALSE),0),"")</f>
        <v/>
      </c>
      <c r="U137" s="63" t="str">
        <f>IFERROR(ROUND($L137*VLOOKUP($M137,'Fast info vedlikeholdes sentral'!$B$15:$O$31,8,FALSE),0),"")</f>
        <v/>
      </c>
      <c r="V137" s="63" t="str">
        <f>IFERROR(ROUND($L137*VLOOKUP($M137,'Fast info vedlikeholdes sentral'!$B$15:$O$31,9,FALSE),0),"")</f>
        <v/>
      </c>
      <c r="W137" s="63" t="str">
        <f>IFERROR(ROUND($L137*VLOOKUP($M137,'Fast info vedlikeholdes sentral'!$B$15:$O$31,10,FALSE),0),"")</f>
        <v/>
      </c>
      <c r="X137" s="63" t="str">
        <f>IFERROR(ROUND($L137*VLOOKUP($M137,'Fast info vedlikeholdes sentral'!$B$15:$O$31,11,FALSE),0),"")</f>
        <v/>
      </c>
      <c r="Y137" s="63" t="str">
        <f>IFERROR(ROUND($L137*VLOOKUP($M137,'Fast info vedlikeholdes sentral'!$B$15:$O$31,12,FALSE),0),"")</f>
        <v/>
      </c>
      <c r="Z137" s="63" t="str">
        <f>IFERROR(ROUND($L137*VLOOKUP($M137,'Fast info vedlikeholdes sentral'!$B$15:$O$31,13,FALSE),0),"")</f>
        <v/>
      </c>
      <c r="AA137" s="63" t="str">
        <f>IFERROR(ROUND($L137*VLOOKUP($M137,'Fast info vedlikeholdes sentral'!$B$15:$O$31,14,FALSE),0),"")</f>
        <v/>
      </c>
    </row>
    <row r="138" spans="1:27" ht="15.75" customHeight="1" x14ac:dyDescent="0.25">
      <c r="A138" s="22" t="str">
        <f t="shared" si="12"/>
        <v/>
      </c>
      <c r="B138" s="39" t="str">
        <f>IF(A138="group trans_id",MIN($B$28:B137)-1,"")</f>
        <v/>
      </c>
      <c r="C138" s="22">
        <v>0</v>
      </c>
      <c r="D138" s="27"/>
      <c r="E138" s="27" t="str">
        <f t="shared" si="13"/>
        <v/>
      </c>
      <c r="F138" s="27" t="str">
        <f t="shared" si="14"/>
        <v/>
      </c>
      <c r="G138" s="27" t="str">
        <f t="shared" si="15"/>
        <v/>
      </c>
      <c r="H138" s="27" t="str">
        <f t="shared" si="16"/>
        <v/>
      </c>
      <c r="I138" s="27"/>
      <c r="J138" s="27"/>
      <c r="K138" s="27"/>
      <c r="L138" s="62"/>
      <c r="M138" s="65"/>
      <c r="N138" s="62">
        <f t="shared" si="17"/>
        <v>0</v>
      </c>
      <c r="O138" s="63" t="str">
        <f>IFERROR(ROUND($L138*VLOOKUP($M138,'Fast info vedlikeholdes sentral'!$B$15:$O$31,2,FALSE),0),"")</f>
        <v/>
      </c>
      <c r="P138" s="63" t="str">
        <f>IFERROR(ROUND($L138*VLOOKUP($M138,'Fast info vedlikeholdes sentral'!$B$15:$O$31,3,FALSE),0),"")</f>
        <v/>
      </c>
      <c r="Q138" s="63" t="str">
        <f>IFERROR(ROUND($L138*VLOOKUP($M138,'Fast info vedlikeholdes sentral'!$B$15:$O$31,4,FALSE),0),"")</f>
        <v/>
      </c>
      <c r="R138" s="63" t="str">
        <f>IFERROR(ROUND($L138*VLOOKUP($M138,'Fast info vedlikeholdes sentral'!$B$15:$O$31,5,FALSE),0),"")</f>
        <v/>
      </c>
      <c r="S138" s="63" t="str">
        <f>IFERROR(ROUND($L138*VLOOKUP($M138,'Fast info vedlikeholdes sentral'!$B$15:$O$31,6,FALSE),0),"")</f>
        <v/>
      </c>
      <c r="T138" s="63" t="str">
        <f>IFERROR(ROUND($L138*VLOOKUP($M138,'Fast info vedlikeholdes sentral'!$B$15:$O$31,7,FALSE),0),"")</f>
        <v/>
      </c>
      <c r="U138" s="63" t="str">
        <f>IFERROR(ROUND($L138*VLOOKUP($M138,'Fast info vedlikeholdes sentral'!$B$15:$O$31,8,FALSE),0),"")</f>
        <v/>
      </c>
      <c r="V138" s="63" t="str">
        <f>IFERROR(ROUND($L138*VLOOKUP($M138,'Fast info vedlikeholdes sentral'!$B$15:$O$31,9,FALSE),0),"")</f>
        <v/>
      </c>
      <c r="W138" s="63" t="str">
        <f>IFERROR(ROUND($L138*VLOOKUP($M138,'Fast info vedlikeholdes sentral'!$B$15:$O$31,10,FALSE),0),"")</f>
        <v/>
      </c>
      <c r="X138" s="63" t="str">
        <f>IFERROR(ROUND($L138*VLOOKUP($M138,'Fast info vedlikeholdes sentral'!$B$15:$O$31,11,FALSE),0),"")</f>
        <v/>
      </c>
      <c r="Y138" s="63" t="str">
        <f>IFERROR(ROUND($L138*VLOOKUP($M138,'Fast info vedlikeholdes sentral'!$B$15:$O$31,12,FALSE),0),"")</f>
        <v/>
      </c>
      <c r="Z138" s="63" t="str">
        <f>IFERROR(ROUND($L138*VLOOKUP($M138,'Fast info vedlikeholdes sentral'!$B$15:$O$31,13,FALSE),0),"")</f>
        <v/>
      </c>
      <c r="AA138" s="63" t="str">
        <f>IFERROR(ROUND($L138*VLOOKUP($M138,'Fast info vedlikeholdes sentral'!$B$15:$O$31,14,FALSE),0),"")</f>
        <v/>
      </c>
    </row>
    <row r="139" spans="1:27" ht="15.75" customHeight="1" x14ac:dyDescent="0.25">
      <c r="A139" s="22" t="str">
        <f t="shared" si="12"/>
        <v/>
      </c>
      <c r="B139" s="39" t="str">
        <f>IF(A139="group trans_id",MIN($B$28:B138)-1,"")</f>
        <v/>
      </c>
      <c r="C139" s="22">
        <v>0</v>
      </c>
      <c r="D139" s="27"/>
      <c r="E139" s="27" t="str">
        <f t="shared" si="13"/>
        <v/>
      </c>
      <c r="F139" s="27" t="str">
        <f t="shared" si="14"/>
        <v/>
      </c>
      <c r="G139" s="27" t="str">
        <f t="shared" si="15"/>
        <v/>
      </c>
      <c r="H139" s="27" t="str">
        <f t="shared" si="16"/>
        <v/>
      </c>
      <c r="I139" s="27"/>
      <c r="J139" s="27"/>
      <c r="K139" s="27"/>
      <c r="L139" s="62"/>
      <c r="M139" s="65"/>
      <c r="N139" s="62">
        <f t="shared" si="17"/>
        <v>0</v>
      </c>
      <c r="O139" s="63" t="str">
        <f>IFERROR(ROUND($L139*VLOOKUP($M139,'Fast info vedlikeholdes sentral'!$B$15:$O$31,2,FALSE),0),"")</f>
        <v/>
      </c>
      <c r="P139" s="63" t="str">
        <f>IFERROR(ROUND($L139*VLOOKUP($M139,'Fast info vedlikeholdes sentral'!$B$15:$O$31,3,FALSE),0),"")</f>
        <v/>
      </c>
      <c r="Q139" s="63" t="str">
        <f>IFERROR(ROUND($L139*VLOOKUP($M139,'Fast info vedlikeholdes sentral'!$B$15:$O$31,4,FALSE),0),"")</f>
        <v/>
      </c>
      <c r="R139" s="63" t="str">
        <f>IFERROR(ROUND($L139*VLOOKUP($M139,'Fast info vedlikeholdes sentral'!$B$15:$O$31,5,FALSE),0),"")</f>
        <v/>
      </c>
      <c r="S139" s="63" t="str">
        <f>IFERROR(ROUND($L139*VLOOKUP($M139,'Fast info vedlikeholdes sentral'!$B$15:$O$31,6,FALSE),0),"")</f>
        <v/>
      </c>
      <c r="T139" s="63" t="str">
        <f>IFERROR(ROUND($L139*VLOOKUP($M139,'Fast info vedlikeholdes sentral'!$B$15:$O$31,7,FALSE),0),"")</f>
        <v/>
      </c>
      <c r="U139" s="63" t="str">
        <f>IFERROR(ROUND($L139*VLOOKUP($M139,'Fast info vedlikeholdes sentral'!$B$15:$O$31,8,FALSE),0),"")</f>
        <v/>
      </c>
      <c r="V139" s="63" t="str">
        <f>IFERROR(ROUND($L139*VLOOKUP($M139,'Fast info vedlikeholdes sentral'!$B$15:$O$31,9,FALSE),0),"")</f>
        <v/>
      </c>
      <c r="W139" s="63" t="str">
        <f>IFERROR(ROUND($L139*VLOOKUP($M139,'Fast info vedlikeholdes sentral'!$B$15:$O$31,10,FALSE),0),"")</f>
        <v/>
      </c>
      <c r="X139" s="63" t="str">
        <f>IFERROR(ROUND($L139*VLOOKUP($M139,'Fast info vedlikeholdes sentral'!$B$15:$O$31,11,FALSE),0),"")</f>
        <v/>
      </c>
      <c r="Y139" s="63" t="str">
        <f>IFERROR(ROUND($L139*VLOOKUP($M139,'Fast info vedlikeholdes sentral'!$B$15:$O$31,12,FALSE),0),"")</f>
        <v/>
      </c>
      <c r="Z139" s="63" t="str">
        <f>IFERROR(ROUND($L139*VLOOKUP($M139,'Fast info vedlikeholdes sentral'!$B$15:$O$31,13,FALSE),0),"")</f>
        <v/>
      </c>
      <c r="AA139" s="63" t="str">
        <f>IFERROR(ROUND($L139*VLOOKUP($M139,'Fast info vedlikeholdes sentral'!$B$15:$O$31,14,FALSE),0),"")</f>
        <v/>
      </c>
    </row>
    <row r="140" spans="1:27" ht="15.75" customHeight="1" x14ac:dyDescent="0.25">
      <c r="A140" s="22" t="str">
        <f t="shared" si="12"/>
        <v/>
      </c>
      <c r="B140" s="39" t="str">
        <f>IF(A140="group trans_id",MIN($B$28:B139)-1,"")</f>
        <v/>
      </c>
      <c r="C140" s="22">
        <v>0</v>
      </c>
      <c r="D140" s="27"/>
      <c r="E140" s="27" t="str">
        <f t="shared" si="13"/>
        <v/>
      </c>
      <c r="F140" s="27" t="str">
        <f t="shared" si="14"/>
        <v/>
      </c>
      <c r="G140" s="27" t="str">
        <f t="shared" si="15"/>
        <v/>
      </c>
      <c r="H140" s="27" t="str">
        <f t="shared" si="16"/>
        <v/>
      </c>
      <c r="I140" s="27"/>
      <c r="J140" s="27"/>
      <c r="K140" s="27"/>
      <c r="L140" s="62"/>
      <c r="M140" s="65"/>
      <c r="N140" s="62">
        <f t="shared" si="17"/>
        <v>0</v>
      </c>
      <c r="O140" s="63" t="str">
        <f>IFERROR(ROUND($L140*VLOOKUP($M140,'Fast info vedlikeholdes sentral'!$B$15:$O$31,2,FALSE),0),"")</f>
        <v/>
      </c>
      <c r="P140" s="63" t="str">
        <f>IFERROR(ROUND($L140*VLOOKUP($M140,'Fast info vedlikeholdes sentral'!$B$15:$O$31,3,FALSE),0),"")</f>
        <v/>
      </c>
      <c r="Q140" s="63" t="str">
        <f>IFERROR(ROUND($L140*VLOOKUP($M140,'Fast info vedlikeholdes sentral'!$B$15:$O$31,4,FALSE),0),"")</f>
        <v/>
      </c>
      <c r="R140" s="63" t="str">
        <f>IFERROR(ROUND($L140*VLOOKUP($M140,'Fast info vedlikeholdes sentral'!$B$15:$O$31,5,FALSE),0),"")</f>
        <v/>
      </c>
      <c r="S140" s="63" t="str">
        <f>IFERROR(ROUND($L140*VLOOKUP($M140,'Fast info vedlikeholdes sentral'!$B$15:$O$31,6,FALSE),0),"")</f>
        <v/>
      </c>
      <c r="T140" s="63" t="str">
        <f>IFERROR(ROUND($L140*VLOOKUP($M140,'Fast info vedlikeholdes sentral'!$B$15:$O$31,7,FALSE),0),"")</f>
        <v/>
      </c>
      <c r="U140" s="63" t="str">
        <f>IFERROR(ROUND($L140*VLOOKUP($M140,'Fast info vedlikeholdes sentral'!$B$15:$O$31,8,FALSE),0),"")</f>
        <v/>
      </c>
      <c r="V140" s="63" t="str">
        <f>IFERROR(ROUND($L140*VLOOKUP($M140,'Fast info vedlikeholdes sentral'!$B$15:$O$31,9,FALSE),0),"")</f>
        <v/>
      </c>
      <c r="W140" s="63" t="str">
        <f>IFERROR(ROUND($L140*VLOOKUP($M140,'Fast info vedlikeholdes sentral'!$B$15:$O$31,10,FALSE),0),"")</f>
        <v/>
      </c>
      <c r="X140" s="63" t="str">
        <f>IFERROR(ROUND($L140*VLOOKUP($M140,'Fast info vedlikeholdes sentral'!$B$15:$O$31,11,FALSE),0),"")</f>
        <v/>
      </c>
      <c r="Y140" s="63" t="str">
        <f>IFERROR(ROUND($L140*VLOOKUP($M140,'Fast info vedlikeholdes sentral'!$B$15:$O$31,12,FALSE),0),"")</f>
        <v/>
      </c>
      <c r="Z140" s="63" t="str">
        <f>IFERROR(ROUND($L140*VLOOKUP($M140,'Fast info vedlikeholdes sentral'!$B$15:$O$31,13,FALSE),0),"")</f>
        <v/>
      </c>
      <c r="AA140" s="63" t="str">
        <f>IFERROR(ROUND($L140*VLOOKUP($M140,'Fast info vedlikeholdes sentral'!$B$15:$O$31,14,FALSE),0),"")</f>
        <v/>
      </c>
    </row>
    <row r="141" spans="1:27" ht="15.75" customHeight="1" x14ac:dyDescent="0.25">
      <c r="A141" s="22" t="str">
        <f t="shared" si="12"/>
        <v/>
      </c>
      <c r="B141" s="39" t="str">
        <f>IF(A141="group trans_id",MIN($B$28:B140)-1,"")</f>
        <v/>
      </c>
      <c r="C141" s="22">
        <v>0</v>
      </c>
      <c r="D141" s="27"/>
      <c r="E141" s="27" t="str">
        <f t="shared" si="13"/>
        <v/>
      </c>
      <c r="F141" s="27" t="str">
        <f t="shared" si="14"/>
        <v/>
      </c>
      <c r="G141" s="27" t="str">
        <f t="shared" si="15"/>
        <v/>
      </c>
      <c r="H141" s="27" t="str">
        <f t="shared" si="16"/>
        <v/>
      </c>
      <c r="I141" s="27"/>
      <c r="J141" s="27"/>
      <c r="K141" s="27"/>
      <c r="L141" s="62"/>
      <c r="M141" s="65"/>
      <c r="N141" s="62">
        <f t="shared" si="17"/>
        <v>0</v>
      </c>
      <c r="O141" s="63" t="str">
        <f>IFERROR(ROUND($L141*VLOOKUP($M141,'Fast info vedlikeholdes sentral'!$B$15:$O$31,2,FALSE),0),"")</f>
        <v/>
      </c>
      <c r="P141" s="63" t="str">
        <f>IFERROR(ROUND($L141*VLOOKUP($M141,'Fast info vedlikeholdes sentral'!$B$15:$O$31,3,FALSE),0),"")</f>
        <v/>
      </c>
      <c r="Q141" s="63" t="str">
        <f>IFERROR(ROUND($L141*VLOOKUP($M141,'Fast info vedlikeholdes sentral'!$B$15:$O$31,4,FALSE),0),"")</f>
        <v/>
      </c>
      <c r="R141" s="63" t="str">
        <f>IFERROR(ROUND($L141*VLOOKUP($M141,'Fast info vedlikeholdes sentral'!$B$15:$O$31,5,FALSE),0),"")</f>
        <v/>
      </c>
      <c r="S141" s="63" t="str">
        <f>IFERROR(ROUND($L141*VLOOKUP($M141,'Fast info vedlikeholdes sentral'!$B$15:$O$31,6,FALSE),0),"")</f>
        <v/>
      </c>
      <c r="T141" s="63" t="str">
        <f>IFERROR(ROUND($L141*VLOOKUP($M141,'Fast info vedlikeholdes sentral'!$B$15:$O$31,7,FALSE),0),"")</f>
        <v/>
      </c>
      <c r="U141" s="63" t="str">
        <f>IFERROR(ROUND($L141*VLOOKUP($M141,'Fast info vedlikeholdes sentral'!$B$15:$O$31,8,FALSE),0),"")</f>
        <v/>
      </c>
      <c r="V141" s="63" t="str">
        <f>IFERROR(ROUND($L141*VLOOKUP($M141,'Fast info vedlikeholdes sentral'!$B$15:$O$31,9,FALSE),0),"")</f>
        <v/>
      </c>
      <c r="W141" s="63" t="str">
        <f>IFERROR(ROUND($L141*VLOOKUP($M141,'Fast info vedlikeholdes sentral'!$B$15:$O$31,10,FALSE),0),"")</f>
        <v/>
      </c>
      <c r="X141" s="63" t="str">
        <f>IFERROR(ROUND($L141*VLOOKUP($M141,'Fast info vedlikeholdes sentral'!$B$15:$O$31,11,FALSE),0),"")</f>
        <v/>
      </c>
      <c r="Y141" s="63" t="str">
        <f>IFERROR(ROUND($L141*VLOOKUP($M141,'Fast info vedlikeholdes sentral'!$B$15:$O$31,12,FALSE),0),"")</f>
        <v/>
      </c>
      <c r="Z141" s="63" t="str">
        <f>IFERROR(ROUND($L141*VLOOKUP($M141,'Fast info vedlikeholdes sentral'!$B$15:$O$31,13,FALSE),0),"")</f>
        <v/>
      </c>
      <c r="AA141" s="63" t="str">
        <f>IFERROR(ROUND($L141*VLOOKUP($M141,'Fast info vedlikeholdes sentral'!$B$15:$O$31,14,FALSE),0),"")</f>
        <v/>
      </c>
    </row>
    <row r="142" spans="1:27" ht="15.75" customHeight="1" x14ac:dyDescent="0.25">
      <c r="A142" s="22" t="str">
        <f t="shared" si="12"/>
        <v/>
      </c>
      <c r="B142" s="39" t="str">
        <f>IF(A142="group trans_id",MIN($B$28:B141)-1,"")</f>
        <v/>
      </c>
      <c r="C142" s="22">
        <v>0</v>
      </c>
      <c r="D142" s="27"/>
      <c r="E142" s="27" t="str">
        <f t="shared" si="13"/>
        <v/>
      </c>
      <c r="F142" s="27" t="str">
        <f t="shared" si="14"/>
        <v/>
      </c>
      <c r="G142" s="27" t="str">
        <f t="shared" si="15"/>
        <v/>
      </c>
      <c r="H142" s="27" t="str">
        <f t="shared" si="16"/>
        <v/>
      </c>
      <c r="I142" s="27"/>
      <c r="J142" s="27"/>
      <c r="K142" s="27"/>
      <c r="L142" s="62"/>
      <c r="M142" s="65"/>
      <c r="N142" s="62">
        <f t="shared" si="17"/>
        <v>0</v>
      </c>
      <c r="O142" s="63" t="str">
        <f>IFERROR(ROUND($L142*VLOOKUP($M142,'Fast info vedlikeholdes sentral'!$B$15:$O$31,2,FALSE),0),"")</f>
        <v/>
      </c>
      <c r="P142" s="63" t="str">
        <f>IFERROR(ROUND($L142*VLOOKUP($M142,'Fast info vedlikeholdes sentral'!$B$15:$O$31,3,FALSE),0),"")</f>
        <v/>
      </c>
      <c r="Q142" s="63" t="str">
        <f>IFERROR(ROUND($L142*VLOOKUP($M142,'Fast info vedlikeholdes sentral'!$B$15:$O$31,4,FALSE),0),"")</f>
        <v/>
      </c>
      <c r="R142" s="63" t="str">
        <f>IFERROR(ROUND($L142*VLOOKUP($M142,'Fast info vedlikeholdes sentral'!$B$15:$O$31,5,FALSE),0),"")</f>
        <v/>
      </c>
      <c r="S142" s="63" t="str">
        <f>IFERROR(ROUND($L142*VLOOKUP($M142,'Fast info vedlikeholdes sentral'!$B$15:$O$31,6,FALSE),0),"")</f>
        <v/>
      </c>
      <c r="T142" s="63" t="str">
        <f>IFERROR(ROUND($L142*VLOOKUP($M142,'Fast info vedlikeholdes sentral'!$B$15:$O$31,7,FALSE),0),"")</f>
        <v/>
      </c>
      <c r="U142" s="63" t="str">
        <f>IFERROR(ROUND($L142*VLOOKUP($M142,'Fast info vedlikeholdes sentral'!$B$15:$O$31,8,FALSE),0),"")</f>
        <v/>
      </c>
      <c r="V142" s="63" t="str">
        <f>IFERROR(ROUND($L142*VLOOKUP($M142,'Fast info vedlikeholdes sentral'!$B$15:$O$31,9,FALSE),0),"")</f>
        <v/>
      </c>
      <c r="W142" s="63" t="str">
        <f>IFERROR(ROUND($L142*VLOOKUP($M142,'Fast info vedlikeholdes sentral'!$B$15:$O$31,10,FALSE),0),"")</f>
        <v/>
      </c>
      <c r="X142" s="63" t="str">
        <f>IFERROR(ROUND($L142*VLOOKUP($M142,'Fast info vedlikeholdes sentral'!$B$15:$O$31,11,FALSE),0),"")</f>
        <v/>
      </c>
      <c r="Y142" s="63" t="str">
        <f>IFERROR(ROUND($L142*VLOOKUP($M142,'Fast info vedlikeholdes sentral'!$B$15:$O$31,12,FALSE),0),"")</f>
        <v/>
      </c>
      <c r="Z142" s="63" t="str">
        <f>IFERROR(ROUND($L142*VLOOKUP($M142,'Fast info vedlikeholdes sentral'!$B$15:$O$31,13,FALSE),0),"")</f>
        <v/>
      </c>
      <c r="AA142" s="63" t="str">
        <f>IFERROR(ROUND($L142*VLOOKUP($M142,'Fast info vedlikeholdes sentral'!$B$15:$O$31,14,FALSE),0),"")</f>
        <v/>
      </c>
    </row>
    <row r="143" spans="1:27" ht="15.75" customHeight="1" x14ac:dyDescent="0.25">
      <c r="A143" s="22" t="str">
        <f t="shared" si="12"/>
        <v/>
      </c>
      <c r="B143" s="39" t="str">
        <f>IF(A143="group trans_id",MIN($B$28:B142)-1,"")</f>
        <v/>
      </c>
      <c r="C143" s="22">
        <v>0</v>
      </c>
      <c r="D143" s="27"/>
      <c r="E143" s="27" t="str">
        <f t="shared" si="13"/>
        <v/>
      </c>
      <c r="F143" s="27" t="str">
        <f t="shared" si="14"/>
        <v/>
      </c>
      <c r="G143" s="27" t="str">
        <f t="shared" si="15"/>
        <v/>
      </c>
      <c r="H143" s="27" t="str">
        <f t="shared" si="16"/>
        <v/>
      </c>
      <c r="I143" s="27"/>
      <c r="J143" s="27"/>
      <c r="K143" s="27"/>
      <c r="L143" s="62"/>
      <c r="M143" s="65"/>
      <c r="N143" s="62">
        <f t="shared" si="17"/>
        <v>0</v>
      </c>
      <c r="O143" s="63" t="str">
        <f>IFERROR(ROUND($L143*VLOOKUP($M143,'Fast info vedlikeholdes sentral'!$B$15:$O$31,2,FALSE),0),"")</f>
        <v/>
      </c>
      <c r="P143" s="63" t="str">
        <f>IFERROR(ROUND($L143*VLOOKUP($M143,'Fast info vedlikeholdes sentral'!$B$15:$O$31,3,FALSE),0),"")</f>
        <v/>
      </c>
      <c r="Q143" s="63" t="str">
        <f>IFERROR(ROUND($L143*VLOOKUP($M143,'Fast info vedlikeholdes sentral'!$B$15:$O$31,4,FALSE),0),"")</f>
        <v/>
      </c>
      <c r="R143" s="63" t="str">
        <f>IFERROR(ROUND($L143*VLOOKUP($M143,'Fast info vedlikeholdes sentral'!$B$15:$O$31,5,FALSE),0),"")</f>
        <v/>
      </c>
      <c r="S143" s="63" t="str">
        <f>IFERROR(ROUND($L143*VLOOKUP($M143,'Fast info vedlikeholdes sentral'!$B$15:$O$31,6,FALSE),0),"")</f>
        <v/>
      </c>
      <c r="T143" s="63" t="str">
        <f>IFERROR(ROUND($L143*VLOOKUP($M143,'Fast info vedlikeholdes sentral'!$B$15:$O$31,7,FALSE),0),"")</f>
        <v/>
      </c>
      <c r="U143" s="63" t="str">
        <f>IFERROR(ROUND($L143*VLOOKUP($M143,'Fast info vedlikeholdes sentral'!$B$15:$O$31,8,FALSE),0),"")</f>
        <v/>
      </c>
      <c r="V143" s="63" t="str">
        <f>IFERROR(ROUND($L143*VLOOKUP($M143,'Fast info vedlikeholdes sentral'!$B$15:$O$31,9,FALSE),0),"")</f>
        <v/>
      </c>
      <c r="W143" s="63" t="str">
        <f>IFERROR(ROUND($L143*VLOOKUP($M143,'Fast info vedlikeholdes sentral'!$B$15:$O$31,10,FALSE),0),"")</f>
        <v/>
      </c>
      <c r="X143" s="63" t="str">
        <f>IFERROR(ROUND($L143*VLOOKUP($M143,'Fast info vedlikeholdes sentral'!$B$15:$O$31,11,FALSE),0),"")</f>
        <v/>
      </c>
      <c r="Y143" s="63" t="str">
        <f>IFERROR(ROUND($L143*VLOOKUP($M143,'Fast info vedlikeholdes sentral'!$B$15:$O$31,12,FALSE),0),"")</f>
        <v/>
      </c>
      <c r="Z143" s="63" t="str">
        <f>IFERROR(ROUND($L143*VLOOKUP($M143,'Fast info vedlikeholdes sentral'!$B$15:$O$31,13,FALSE),0),"")</f>
        <v/>
      </c>
      <c r="AA143" s="63" t="str">
        <f>IFERROR(ROUND($L143*VLOOKUP($M143,'Fast info vedlikeholdes sentral'!$B$15:$O$31,14,FALSE),0),"")</f>
        <v/>
      </c>
    </row>
    <row r="144" spans="1:27" ht="15.75" customHeight="1" x14ac:dyDescent="0.25">
      <c r="A144" s="22" t="str">
        <f t="shared" si="12"/>
        <v/>
      </c>
      <c r="B144" s="39" t="str">
        <f>IF(A144="group trans_id",MIN($B$28:B143)-1,"")</f>
        <v/>
      </c>
      <c r="C144" s="22">
        <v>0</v>
      </c>
      <c r="D144" s="27"/>
      <c r="E144" s="27" t="str">
        <f t="shared" si="13"/>
        <v/>
      </c>
      <c r="F144" s="27" t="str">
        <f t="shared" si="14"/>
        <v/>
      </c>
      <c r="G144" s="27" t="str">
        <f t="shared" si="15"/>
        <v/>
      </c>
      <c r="H144" s="27" t="str">
        <f t="shared" si="16"/>
        <v/>
      </c>
      <c r="I144" s="27"/>
      <c r="J144" s="27"/>
      <c r="K144" s="27"/>
      <c r="L144" s="62"/>
      <c r="M144" s="65"/>
      <c r="N144" s="62">
        <f t="shared" si="17"/>
        <v>0</v>
      </c>
      <c r="O144" s="63" t="str">
        <f>IFERROR(ROUND($L144*VLOOKUP($M144,'Fast info vedlikeholdes sentral'!$B$15:$O$31,2,FALSE),0),"")</f>
        <v/>
      </c>
      <c r="P144" s="63" t="str">
        <f>IFERROR(ROUND($L144*VLOOKUP($M144,'Fast info vedlikeholdes sentral'!$B$15:$O$31,3,FALSE),0),"")</f>
        <v/>
      </c>
      <c r="Q144" s="63" t="str">
        <f>IFERROR(ROUND($L144*VLOOKUP($M144,'Fast info vedlikeholdes sentral'!$B$15:$O$31,4,FALSE),0),"")</f>
        <v/>
      </c>
      <c r="R144" s="63" t="str">
        <f>IFERROR(ROUND($L144*VLOOKUP($M144,'Fast info vedlikeholdes sentral'!$B$15:$O$31,5,FALSE),0),"")</f>
        <v/>
      </c>
      <c r="S144" s="63" t="str">
        <f>IFERROR(ROUND($L144*VLOOKUP($M144,'Fast info vedlikeholdes sentral'!$B$15:$O$31,6,FALSE),0),"")</f>
        <v/>
      </c>
      <c r="T144" s="63" t="str">
        <f>IFERROR(ROUND($L144*VLOOKUP($M144,'Fast info vedlikeholdes sentral'!$B$15:$O$31,7,FALSE),0),"")</f>
        <v/>
      </c>
      <c r="U144" s="63" t="str">
        <f>IFERROR(ROUND($L144*VLOOKUP($M144,'Fast info vedlikeholdes sentral'!$B$15:$O$31,8,FALSE),0),"")</f>
        <v/>
      </c>
      <c r="V144" s="63" t="str">
        <f>IFERROR(ROUND($L144*VLOOKUP($M144,'Fast info vedlikeholdes sentral'!$B$15:$O$31,9,FALSE),0),"")</f>
        <v/>
      </c>
      <c r="W144" s="63" t="str">
        <f>IFERROR(ROUND($L144*VLOOKUP($M144,'Fast info vedlikeholdes sentral'!$B$15:$O$31,10,FALSE),0),"")</f>
        <v/>
      </c>
      <c r="X144" s="63" t="str">
        <f>IFERROR(ROUND($L144*VLOOKUP($M144,'Fast info vedlikeholdes sentral'!$B$15:$O$31,11,FALSE),0),"")</f>
        <v/>
      </c>
      <c r="Y144" s="63" t="str">
        <f>IFERROR(ROUND($L144*VLOOKUP($M144,'Fast info vedlikeholdes sentral'!$B$15:$O$31,12,FALSE),0),"")</f>
        <v/>
      </c>
      <c r="Z144" s="63" t="str">
        <f>IFERROR(ROUND($L144*VLOOKUP($M144,'Fast info vedlikeholdes sentral'!$B$15:$O$31,13,FALSE),0),"")</f>
        <v/>
      </c>
      <c r="AA144" s="63" t="str">
        <f>IFERROR(ROUND($L144*VLOOKUP($M144,'Fast info vedlikeholdes sentral'!$B$15:$O$31,14,FALSE),0),"")</f>
        <v/>
      </c>
    </row>
    <row r="145" spans="1:27" ht="15.75" customHeight="1" x14ac:dyDescent="0.25">
      <c r="A145" s="22" t="str">
        <f t="shared" si="12"/>
        <v/>
      </c>
      <c r="B145" s="39" t="str">
        <f>IF(A145="group trans_id",MIN($B$28:B144)-1,"")</f>
        <v/>
      </c>
      <c r="C145" s="22">
        <v>0</v>
      </c>
      <c r="D145" s="27"/>
      <c r="E145" s="27" t="str">
        <f t="shared" si="13"/>
        <v/>
      </c>
      <c r="F145" s="27" t="str">
        <f t="shared" si="14"/>
        <v/>
      </c>
      <c r="G145" s="27" t="str">
        <f t="shared" si="15"/>
        <v/>
      </c>
      <c r="H145" s="27" t="str">
        <f t="shared" si="16"/>
        <v/>
      </c>
      <c r="I145" s="27"/>
      <c r="J145" s="27"/>
      <c r="K145" s="27"/>
      <c r="L145" s="62"/>
      <c r="M145" s="65"/>
      <c r="N145" s="62">
        <f t="shared" si="17"/>
        <v>0</v>
      </c>
      <c r="O145" s="63" t="str">
        <f>IFERROR(ROUND($L145*VLOOKUP($M145,'Fast info vedlikeholdes sentral'!$B$15:$O$31,2,FALSE),0),"")</f>
        <v/>
      </c>
      <c r="P145" s="63" t="str">
        <f>IFERROR(ROUND($L145*VLOOKUP($M145,'Fast info vedlikeholdes sentral'!$B$15:$O$31,3,FALSE),0),"")</f>
        <v/>
      </c>
      <c r="Q145" s="63" t="str">
        <f>IFERROR(ROUND($L145*VLOOKUP($M145,'Fast info vedlikeholdes sentral'!$B$15:$O$31,4,FALSE),0),"")</f>
        <v/>
      </c>
      <c r="R145" s="63" t="str">
        <f>IFERROR(ROUND($L145*VLOOKUP($M145,'Fast info vedlikeholdes sentral'!$B$15:$O$31,5,FALSE),0),"")</f>
        <v/>
      </c>
      <c r="S145" s="63" t="str">
        <f>IFERROR(ROUND($L145*VLOOKUP($M145,'Fast info vedlikeholdes sentral'!$B$15:$O$31,6,FALSE),0),"")</f>
        <v/>
      </c>
      <c r="T145" s="63" t="str">
        <f>IFERROR(ROUND($L145*VLOOKUP($M145,'Fast info vedlikeholdes sentral'!$B$15:$O$31,7,FALSE),0),"")</f>
        <v/>
      </c>
      <c r="U145" s="63" t="str">
        <f>IFERROR(ROUND($L145*VLOOKUP($M145,'Fast info vedlikeholdes sentral'!$B$15:$O$31,8,FALSE),0),"")</f>
        <v/>
      </c>
      <c r="V145" s="63" t="str">
        <f>IFERROR(ROUND($L145*VLOOKUP($M145,'Fast info vedlikeholdes sentral'!$B$15:$O$31,9,FALSE),0),"")</f>
        <v/>
      </c>
      <c r="W145" s="63" t="str">
        <f>IFERROR(ROUND($L145*VLOOKUP($M145,'Fast info vedlikeholdes sentral'!$B$15:$O$31,10,FALSE),0),"")</f>
        <v/>
      </c>
      <c r="X145" s="63" t="str">
        <f>IFERROR(ROUND($L145*VLOOKUP($M145,'Fast info vedlikeholdes sentral'!$B$15:$O$31,11,FALSE),0),"")</f>
        <v/>
      </c>
      <c r="Y145" s="63" t="str">
        <f>IFERROR(ROUND($L145*VLOOKUP($M145,'Fast info vedlikeholdes sentral'!$B$15:$O$31,12,FALSE),0),"")</f>
        <v/>
      </c>
      <c r="Z145" s="63" t="str">
        <f>IFERROR(ROUND($L145*VLOOKUP($M145,'Fast info vedlikeholdes sentral'!$B$15:$O$31,13,FALSE),0),"")</f>
        <v/>
      </c>
      <c r="AA145" s="63" t="str">
        <f>IFERROR(ROUND($L145*VLOOKUP($M145,'Fast info vedlikeholdes sentral'!$B$15:$O$31,14,FALSE),0),"")</f>
        <v/>
      </c>
    </row>
    <row r="146" spans="1:27" ht="15.75" customHeight="1" x14ac:dyDescent="0.25">
      <c r="A146" s="22" t="str">
        <f t="shared" si="12"/>
        <v/>
      </c>
      <c r="B146" s="39" t="str">
        <f>IF(A146="group trans_id",MIN($B$28:B145)-1,"")</f>
        <v/>
      </c>
      <c r="C146" s="22">
        <v>0</v>
      </c>
      <c r="D146" s="27"/>
      <c r="E146" s="27" t="str">
        <f t="shared" si="13"/>
        <v/>
      </c>
      <c r="F146" s="27" t="str">
        <f t="shared" si="14"/>
        <v/>
      </c>
      <c r="G146" s="27" t="str">
        <f t="shared" si="15"/>
        <v/>
      </c>
      <c r="H146" s="27" t="str">
        <f t="shared" si="16"/>
        <v/>
      </c>
      <c r="I146" s="27"/>
      <c r="J146" s="27"/>
      <c r="K146" s="27"/>
      <c r="L146" s="62"/>
      <c r="M146" s="65"/>
      <c r="N146" s="62">
        <f t="shared" si="17"/>
        <v>0</v>
      </c>
      <c r="O146" s="63" t="str">
        <f>IFERROR(ROUND($L146*VLOOKUP($M146,'Fast info vedlikeholdes sentral'!$B$15:$O$31,2,FALSE),0),"")</f>
        <v/>
      </c>
      <c r="P146" s="63" t="str">
        <f>IFERROR(ROUND($L146*VLOOKUP($M146,'Fast info vedlikeholdes sentral'!$B$15:$O$31,3,FALSE),0),"")</f>
        <v/>
      </c>
      <c r="Q146" s="63" t="str">
        <f>IFERROR(ROUND($L146*VLOOKUP($M146,'Fast info vedlikeholdes sentral'!$B$15:$O$31,4,FALSE),0),"")</f>
        <v/>
      </c>
      <c r="R146" s="63" t="str">
        <f>IFERROR(ROUND($L146*VLOOKUP($M146,'Fast info vedlikeholdes sentral'!$B$15:$O$31,5,FALSE),0),"")</f>
        <v/>
      </c>
      <c r="S146" s="63" t="str">
        <f>IFERROR(ROUND($L146*VLOOKUP($M146,'Fast info vedlikeholdes sentral'!$B$15:$O$31,6,FALSE),0),"")</f>
        <v/>
      </c>
      <c r="T146" s="63" t="str">
        <f>IFERROR(ROUND($L146*VLOOKUP($M146,'Fast info vedlikeholdes sentral'!$B$15:$O$31,7,FALSE),0),"")</f>
        <v/>
      </c>
      <c r="U146" s="63" t="str">
        <f>IFERROR(ROUND($L146*VLOOKUP($M146,'Fast info vedlikeholdes sentral'!$B$15:$O$31,8,FALSE),0),"")</f>
        <v/>
      </c>
      <c r="V146" s="63" t="str">
        <f>IFERROR(ROUND($L146*VLOOKUP($M146,'Fast info vedlikeholdes sentral'!$B$15:$O$31,9,FALSE),0),"")</f>
        <v/>
      </c>
      <c r="W146" s="63" t="str">
        <f>IFERROR(ROUND($L146*VLOOKUP($M146,'Fast info vedlikeholdes sentral'!$B$15:$O$31,10,FALSE),0),"")</f>
        <v/>
      </c>
      <c r="X146" s="63" t="str">
        <f>IFERROR(ROUND($L146*VLOOKUP($M146,'Fast info vedlikeholdes sentral'!$B$15:$O$31,11,FALSE),0),"")</f>
        <v/>
      </c>
      <c r="Y146" s="63" t="str">
        <f>IFERROR(ROUND($L146*VLOOKUP($M146,'Fast info vedlikeholdes sentral'!$B$15:$O$31,12,FALSE),0),"")</f>
        <v/>
      </c>
      <c r="Z146" s="63" t="str">
        <f>IFERROR(ROUND($L146*VLOOKUP($M146,'Fast info vedlikeholdes sentral'!$B$15:$O$31,13,FALSE),0),"")</f>
        <v/>
      </c>
      <c r="AA146" s="63" t="str">
        <f>IFERROR(ROUND($L146*VLOOKUP($M146,'Fast info vedlikeholdes sentral'!$B$15:$O$31,14,FALSE),0),"")</f>
        <v/>
      </c>
    </row>
    <row r="147" spans="1:27" ht="15.75" customHeight="1" x14ac:dyDescent="0.25">
      <c r="A147" s="22" t="str">
        <f t="shared" si="12"/>
        <v/>
      </c>
      <c r="B147" s="39" t="str">
        <f>IF(A147="group trans_id",MIN($B$28:B146)-1,"")</f>
        <v/>
      </c>
      <c r="C147" s="22">
        <v>0</v>
      </c>
      <c r="D147" s="27"/>
      <c r="E147" s="27" t="str">
        <f t="shared" si="13"/>
        <v/>
      </c>
      <c r="F147" s="27" t="str">
        <f t="shared" si="14"/>
        <v/>
      </c>
      <c r="G147" s="27" t="str">
        <f t="shared" si="15"/>
        <v/>
      </c>
      <c r="H147" s="27" t="str">
        <f t="shared" si="16"/>
        <v/>
      </c>
      <c r="I147" s="27"/>
      <c r="J147" s="27"/>
      <c r="K147" s="27"/>
      <c r="L147" s="62"/>
      <c r="M147" s="65"/>
      <c r="N147" s="62">
        <f t="shared" si="17"/>
        <v>0</v>
      </c>
      <c r="O147" s="63" t="str">
        <f>IFERROR(ROUND($L147*VLOOKUP($M147,'Fast info vedlikeholdes sentral'!$B$15:$O$31,2,FALSE),0),"")</f>
        <v/>
      </c>
      <c r="P147" s="63" t="str">
        <f>IFERROR(ROUND($L147*VLOOKUP($M147,'Fast info vedlikeholdes sentral'!$B$15:$O$31,3,FALSE),0),"")</f>
        <v/>
      </c>
      <c r="Q147" s="63" t="str">
        <f>IFERROR(ROUND($L147*VLOOKUP($M147,'Fast info vedlikeholdes sentral'!$B$15:$O$31,4,FALSE),0),"")</f>
        <v/>
      </c>
      <c r="R147" s="63" t="str">
        <f>IFERROR(ROUND($L147*VLOOKUP($M147,'Fast info vedlikeholdes sentral'!$B$15:$O$31,5,FALSE),0),"")</f>
        <v/>
      </c>
      <c r="S147" s="63" t="str">
        <f>IFERROR(ROUND($L147*VLOOKUP($M147,'Fast info vedlikeholdes sentral'!$B$15:$O$31,6,FALSE),0),"")</f>
        <v/>
      </c>
      <c r="T147" s="63" t="str">
        <f>IFERROR(ROUND($L147*VLOOKUP($M147,'Fast info vedlikeholdes sentral'!$B$15:$O$31,7,FALSE),0),"")</f>
        <v/>
      </c>
      <c r="U147" s="63" t="str">
        <f>IFERROR(ROUND($L147*VLOOKUP($M147,'Fast info vedlikeholdes sentral'!$B$15:$O$31,8,FALSE),0),"")</f>
        <v/>
      </c>
      <c r="V147" s="63" t="str">
        <f>IFERROR(ROUND($L147*VLOOKUP($M147,'Fast info vedlikeholdes sentral'!$B$15:$O$31,9,FALSE),0),"")</f>
        <v/>
      </c>
      <c r="W147" s="63" t="str">
        <f>IFERROR(ROUND($L147*VLOOKUP($M147,'Fast info vedlikeholdes sentral'!$B$15:$O$31,10,FALSE),0),"")</f>
        <v/>
      </c>
      <c r="X147" s="63" t="str">
        <f>IFERROR(ROUND($L147*VLOOKUP($M147,'Fast info vedlikeholdes sentral'!$B$15:$O$31,11,FALSE),0),"")</f>
        <v/>
      </c>
      <c r="Y147" s="63" t="str">
        <f>IFERROR(ROUND($L147*VLOOKUP($M147,'Fast info vedlikeholdes sentral'!$B$15:$O$31,12,FALSE),0),"")</f>
        <v/>
      </c>
      <c r="Z147" s="63" t="str">
        <f>IFERROR(ROUND($L147*VLOOKUP($M147,'Fast info vedlikeholdes sentral'!$B$15:$O$31,13,FALSE),0),"")</f>
        <v/>
      </c>
      <c r="AA147" s="63" t="str">
        <f>IFERROR(ROUND($L147*VLOOKUP($M147,'Fast info vedlikeholdes sentral'!$B$15:$O$31,14,FALSE),0),"")</f>
        <v/>
      </c>
    </row>
    <row r="148" spans="1:27" ht="15.75" customHeight="1" x14ac:dyDescent="0.25">
      <c r="A148" s="22" t="str">
        <f t="shared" si="12"/>
        <v/>
      </c>
      <c r="B148" s="39" t="str">
        <f>IF(A148="group trans_id",MIN($B$28:B147)-1,"")</f>
        <v/>
      </c>
      <c r="C148" s="22">
        <v>0</v>
      </c>
      <c r="D148" s="27"/>
      <c r="E148" s="27" t="str">
        <f t="shared" si="13"/>
        <v/>
      </c>
      <c r="F148" s="27" t="str">
        <f t="shared" si="14"/>
        <v/>
      </c>
      <c r="G148" s="27" t="str">
        <f t="shared" si="15"/>
        <v/>
      </c>
      <c r="H148" s="27" t="str">
        <f t="shared" si="16"/>
        <v/>
      </c>
      <c r="I148" s="27"/>
      <c r="J148" s="27"/>
      <c r="K148" s="27"/>
      <c r="L148" s="62"/>
      <c r="M148" s="65"/>
      <c r="N148" s="62">
        <f t="shared" si="17"/>
        <v>0</v>
      </c>
      <c r="O148" s="63" t="str">
        <f>IFERROR(ROUND($L148*VLOOKUP($M148,'Fast info vedlikeholdes sentral'!$B$15:$O$31,2,FALSE),0),"")</f>
        <v/>
      </c>
      <c r="P148" s="63" t="str">
        <f>IFERROR(ROUND($L148*VLOOKUP($M148,'Fast info vedlikeholdes sentral'!$B$15:$O$31,3,FALSE),0),"")</f>
        <v/>
      </c>
      <c r="Q148" s="63" t="str">
        <f>IFERROR(ROUND($L148*VLOOKUP($M148,'Fast info vedlikeholdes sentral'!$B$15:$O$31,4,FALSE),0),"")</f>
        <v/>
      </c>
      <c r="R148" s="63" t="str">
        <f>IFERROR(ROUND($L148*VLOOKUP($M148,'Fast info vedlikeholdes sentral'!$B$15:$O$31,5,FALSE),0),"")</f>
        <v/>
      </c>
      <c r="S148" s="63" t="str">
        <f>IFERROR(ROUND($L148*VLOOKUP($M148,'Fast info vedlikeholdes sentral'!$B$15:$O$31,6,FALSE),0),"")</f>
        <v/>
      </c>
      <c r="T148" s="63" t="str">
        <f>IFERROR(ROUND($L148*VLOOKUP($M148,'Fast info vedlikeholdes sentral'!$B$15:$O$31,7,FALSE),0),"")</f>
        <v/>
      </c>
      <c r="U148" s="63" t="str">
        <f>IFERROR(ROUND($L148*VLOOKUP($M148,'Fast info vedlikeholdes sentral'!$B$15:$O$31,8,FALSE),0),"")</f>
        <v/>
      </c>
      <c r="V148" s="63" t="str">
        <f>IFERROR(ROUND($L148*VLOOKUP($M148,'Fast info vedlikeholdes sentral'!$B$15:$O$31,9,FALSE),0),"")</f>
        <v/>
      </c>
      <c r="W148" s="63" t="str">
        <f>IFERROR(ROUND($L148*VLOOKUP($M148,'Fast info vedlikeholdes sentral'!$B$15:$O$31,10,FALSE),0),"")</f>
        <v/>
      </c>
      <c r="X148" s="63" t="str">
        <f>IFERROR(ROUND($L148*VLOOKUP($M148,'Fast info vedlikeholdes sentral'!$B$15:$O$31,11,FALSE),0),"")</f>
        <v/>
      </c>
      <c r="Y148" s="63" t="str">
        <f>IFERROR(ROUND($L148*VLOOKUP($M148,'Fast info vedlikeholdes sentral'!$B$15:$O$31,12,FALSE),0),"")</f>
        <v/>
      </c>
      <c r="Z148" s="63" t="str">
        <f>IFERROR(ROUND($L148*VLOOKUP($M148,'Fast info vedlikeholdes sentral'!$B$15:$O$31,13,FALSE),0),"")</f>
        <v/>
      </c>
      <c r="AA148" s="63" t="str">
        <f>IFERROR(ROUND($L148*VLOOKUP($M148,'Fast info vedlikeholdes sentral'!$B$15:$O$31,14,FALSE),0),"")</f>
        <v/>
      </c>
    </row>
    <row r="149" spans="1:27" ht="15.75" customHeight="1" x14ac:dyDescent="0.25">
      <c r="A149" s="22" t="str">
        <f t="shared" si="12"/>
        <v/>
      </c>
      <c r="B149" s="39" t="str">
        <f>IF(A149="group trans_id",MIN($B$28:B148)-1,"")</f>
        <v/>
      </c>
      <c r="C149" s="22">
        <v>0</v>
      </c>
      <c r="D149" s="27"/>
      <c r="E149" s="27" t="str">
        <f t="shared" si="13"/>
        <v/>
      </c>
      <c r="F149" s="27" t="str">
        <f t="shared" si="14"/>
        <v/>
      </c>
      <c r="G149" s="27" t="str">
        <f t="shared" si="15"/>
        <v/>
      </c>
      <c r="H149" s="27" t="str">
        <f t="shared" si="16"/>
        <v/>
      </c>
      <c r="I149" s="27"/>
      <c r="J149" s="27"/>
      <c r="K149" s="27"/>
      <c r="L149" s="62"/>
      <c r="M149" s="65"/>
      <c r="N149" s="62">
        <f t="shared" si="17"/>
        <v>0</v>
      </c>
      <c r="O149" s="63" t="str">
        <f>IFERROR(ROUND($L149*VLOOKUP($M149,'Fast info vedlikeholdes sentral'!$B$15:$O$31,2,FALSE),0),"")</f>
        <v/>
      </c>
      <c r="P149" s="63" t="str">
        <f>IFERROR(ROUND($L149*VLOOKUP($M149,'Fast info vedlikeholdes sentral'!$B$15:$O$31,3,FALSE),0),"")</f>
        <v/>
      </c>
      <c r="Q149" s="63" t="str">
        <f>IFERROR(ROUND($L149*VLOOKUP($M149,'Fast info vedlikeholdes sentral'!$B$15:$O$31,4,FALSE),0),"")</f>
        <v/>
      </c>
      <c r="R149" s="63" t="str">
        <f>IFERROR(ROUND($L149*VLOOKUP($M149,'Fast info vedlikeholdes sentral'!$B$15:$O$31,5,FALSE),0),"")</f>
        <v/>
      </c>
      <c r="S149" s="63" t="str">
        <f>IFERROR(ROUND($L149*VLOOKUP($M149,'Fast info vedlikeholdes sentral'!$B$15:$O$31,6,FALSE),0),"")</f>
        <v/>
      </c>
      <c r="T149" s="63" t="str">
        <f>IFERROR(ROUND($L149*VLOOKUP($M149,'Fast info vedlikeholdes sentral'!$B$15:$O$31,7,FALSE),0),"")</f>
        <v/>
      </c>
      <c r="U149" s="63" t="str">
        <f>IFERROR(ROUND($L149*VLOOKUP($M149,'Fast info vedlikeholdes sentral'!$B$15:$O$31,8,FALSE),0),"")</f>
        <v/>
      </c>
      <c r="V149" s="63" t="str">
        <f>IFERROR(ROUND($L149*VLOOKUP($M149,'Fast info vedlikeholdes sentral'!$B$15:$O$31,9,FALSE),0),"")</f>
        <v/>
      </c>
      <c r="W149" s="63" t="str">
        <f>IFERROR(ROUND($L149*VLOOKUP($M149,'Fast info vedlikeholdes sentral'!$B$15:$O$31,10,FALSE),0),"")</f>
        <v/>
      </c>
      <c r="X149" s="63" t="str">
        <f>IFERROR(ROUND($L149*VLOOKUP($M149,'Fast info vedlikeholdes sentral'!$B$15:$O$31,11,FALSE),0),"")</f>
        <v/>
      </c>
      <c r="Y149" s="63" t="str">
        <f>IFERROR(ROUND($L149*VLOOKUP($M149,'Fast info vedlikeholdes sentral'!$B$15:$O$31,12,FALSE),0),"")</f>
        <v/>
      </c>
      <c r="Z149" s="63" t="str">
        <f>IFERROR(ROUND($L149*VLOOKUP($M149,'Fast info vedlikeholdes sentral'!$B$15:$O$31,13,FALSE),0),"")</f>
        <v/>
      </c>
      <c r="AA149" s="63" t="str">
        <f>IFERROR(ROUND($L149*VLOOKUP($M149,'Fast info vedlikeholdes sentral'!$B$15:$O$31,14,FALSE),0),"")</f>
        <v/>
      </c>
    </row>
    <row r="150" spans="1:27" ht="15.75" customHeight="1" x14ac:dyDescent="0.25">
      <c r="A150" s="22" t="str">
        <f t="shared" si="12"/>
        <v/>
      </c>
      <c r="B150" s="39" t="str">
        <f>IF(A150="group trans_id",MIN($B$28:B149)-1,"")</f>
        <v/>
      </c>
      <c r="C150" s="22">
        <v>0</v>
      </c>
      <c r="D150" s="27"/>
      <c r="E150" s="27" t="str">
        <f t="shared" si="13"/>
        <v/>
      </c>
      <c r="F150" s="27" t="str">
        <f t="shared" si="14"/>
        <v/>
      </c>
      <c r="G150" s="27" t="str">
        <f t="shared" si="15"/>
        <v/>
      </c>
      <c r="H150" s="27" t="str">
        <f t="shared" si="16"/>
        <v/>
      </c>
      <c r="I150" s="27"/>
      <c r="J150" s="27"/>
      <c r="K150" s="27"/>
      <c r="L150" s="62"/>
      <c r="M150" s="65"/>
      <c r="N150" s="62">
        <f t="shared" si="17"/>
        <v>0</v>
      </c>
      <c r="O150" s="63" t="str">
        <f>IFERROR(ROUND($L150*VLOOKUP($M150,'Fast info vedlikeholdes sentral'!$B$15:$O$31,2,FALSE),0),"")</f>
        <v/>
      </c>
      <c r="P150" s="63" t="str">
        <f>IFERROR(ROUND($L150*VLOOKUP($M150,'Fast info vedlikeholdes sentral'!$B$15:$O$31,3,FALSE),0),"")</f>
        <v/>
      </c>
      <c r="Q150" s="63" t="str">
        <f>IFERROR(ROUND($L150*VLOOKUP($M150,'Fast info vedlikeholdes sentral'!$B$15:$O$31,4,FALSE),0),"")</f>
        <v/>
      </c>
      <c r="R150" s="63" t="str">
        <f>IFERROR(ROUND($L150*VLOOKUP($M150,'Fast info vedlikeholdes sentral'!$B$15:$O$31,5,FALSE),0),"")</f>
        <v/>
      </c>
      <c r="S150" s="63" t="str">
        <f>IFERROR(ROUND($L150*VLOOKUP($M150,'Fast info vedlikeholdes sentral'!$B$15:$O$31,6,FALSE),0),"")</f>
        <v/>
      </c>
      <c r="T150" s="63" t="str">
        <f>IFERROR(ROUND($L150*VLOOKUP($M150,'Fast info vedlikeholdes sentral'!$B$15:$O$31,7,FALSE),0),"")</f>
        <v/>
      </c>
      <c r="U150" s="63" t="str">
        <f>IFERROR(ROUND($L150*VLOOKUP($M150,'Fast info vedlikeholdes sentral'!$B$15:$O$31,8,FALSE),0),"")</f>
        <v/>
      </c>
      <c r="V150" s="63" t="str">
        <f>IFERROR(ROUND($L150*VLOOKUP($M150,'Fast info vedlikeholdes sentral'!$B$15:$O$31,9,FALSE),0),"")</f>
        <v/>
      </c>
      <c r="W150" s="63" t="str">
        <f>IFERROR(ROUND($L150*VLOOKUP($M150,'Fast info vedlikeholdes sentral'!$B$15:$O$31,10,FALSE),0),"")</f>
        <v/>
      </c>
      <c r="X150" s="63" t="str">
        <f>IFERROR(ROUND($L150*VLOOKUP($M150,'Fast info vedlikeholdes sentral'!$B$15:$O$31,11,FALSE),0),"")</f>
        <v/>
      </c>
      <c r="Y150" s="63" t="str">
        <f>IFERROR(ROUND($L150*VLOOKUP($M150,'Fast info vedlikeholdes sentral'!$B$15:$O$31,12,FALSE),0),"")</f>
        <v/>
      </c>
      <c r="Z150" s="63" t="str">
        <f>IFERROR(ROUND($L150*VLOOKUP($M150,'Fast info vedlikeholdes sentral'!$B$15:$O$31,13,FALSE),0),"")</f>
        <v/>
      </c>
      <c r="AA150" s="63" t="str">
        <f>IFERROR(ROUND($L150*VLOOKUP($M150,'Fast info vedlikeholdes sentral'!$B$15:$O$31,14,FALSE),0),"")</f>
        <v/>
      </c>
    </row>
    <row r="151" spans="1:27" ht="15.75" customHeight="1" x14ac:dyDescent="0.25">
      <c r="A151" s="22" t="str">
        <f t="shared" si="12"/>
        <v/>
      </c>
      <c r="B151" s="39" t="str">
        <f>IF(A151="group trans_id",MIN($B$28:B150)-1,"")</f>
        <v/>
      </c>
      <c r="C151" s="22">
        <v>0</v>
      </c>
      <c r="D151" s="27"/>
      <c r="E151" s="27" t="str">
        <f t="shared" si="13"/>
        <v/>
      </c>
      <c r="F151" s="27" t="str">
        <f t="shared" si="14"/>
        <v/>
      </c>
      <c r="G151" s="27" t="str">
        <f t="shared" si="15"/>
        <v/>
      </c>
      <c r="H151" s="27" t="str">
        <f t="shared" si="16"/>
        <v/>
      </c>
      <c r="I151" s="27"/>
      <c r="J151" s="27"/>
      <c r="K151" s="27"/>
      <c r="L151" s="62"/>
      <c r="M151" s="65"/>
      <c r="N151" s="62">
        <f t="shared" si="17"/>
        <v>0</v>
      </c>
      <c r="O151" s="63" t="str">
        <f>IFERROR(ROUND($L151*VLOOKUP($M151,'Fast info vedlikeholdes sentral'!$B$15:$O$31,2,FALSE),0),"")</f>
        <v/>
      </c>
      <c r="P151" s="63" t="str">
        <f>IFERROR(ROUND($L151*VLOOKUP($M151,'Fast info vedlikeholdes sentral'!$B$15:$O$31,3,FALSE),0),"")</f>
        <v/>
      </c>
      <c r="Q151" s="63" t="str">
        <f>IFERROR(ROUND($L151*VLOOKUP($M151,'Fast info vedlikeholdes sentral'!$B$15:$O$31,4,FALSE),0),"")</f>
        <v/>
      </c>
      <c r="R151" s="63" t="str">
        <f>IFERROR(ROUND($L151*VLOOKUP($M151,'Fast info vedlikeholdes sentral'!$B$15:$O$31,5,FALSE),0),"")</f>
        <v/>
      </c>
      <c r="S151" s="63" t="str">
        <f>IFERROR(ROUND($L151*VLOOKUP($M151,'Fast info vedlikeholdes sentral'!$B$15:$O$31,6,FALSE),0),"")</f>
        <v/>
      </c>
      <c r="T151" s="63" t="str">
        <f>IFERROR(ROUND($L151*VLOOKUP($M151,'Fast info vedlikeholdes sentral'!$B$15:$O$31,7,FALSE),0),"")</f>
        <v/>
      </c>
      <c r="U151" s="63" t="str">
        <f>IFERROR(ROUND($L151*VLOOKUP($M151,'Fast info vedlikeholdes sentral'!$B$15:$O$31,8,FALSE),0),"")</f>
        <v/>
      </c>
      <c r="V151" s="63" t="str">
        <f>IFERROR(ROUND($L151*VLOOKUP($M151,'Fast info vedlikeholdes sentral'!$B$15:$O$31,9,FALSE),0),"")</f>
        <v/>
      </c>
      <c r="W151" s="63" t="str">
        <f>IFERROR(ROUND($L151*VLOOKUP($M151,'Fast info vedlikeholdes sentral'!$B$15:$O$31,10,FALSE),0),"")</f>
        <v/>
      </c>
      <c r="X151" s="63" t="str">
        <f>IFERROR(ROUND($L151*VLOOKUP($M151,'Fast info vedlikeholdes sentral'!$B$15:$O$31,11,FALSE),0),"")</f>
        <v/>
      </c>
      <c r="Y151" s="63" t="str">
        <f>IFERROR(ROUND($L151*VLOOKUP($M151,'Fast info vedlikeholdes sentral'!$B$15:$O$31,12,FALSE),0),"")</f>
        <v/>
      </c>
      <c r="Z151" s="63" t="str">
        <f>IFERROR(ROUND($L151*VLOOKUP($M151,'Fast info vedlikeholdes sentral'!$B$15:$O$31,13,FALSE),0),"")</f>
        <v/>
      </c>
      <c r="AA151" s="63" t="str">
        <f>IFERROR(ROUND($L151*VLOOKUP($M151,'Fast info vedlikeholdes sentral'!$B$15:$O$31,14,FALSE),0),"")</f>
        <v/>
      </c>
    </row>
    <row r="152" spans="1:27" ht="15.75" customHeight="1" x14ac:dyDescent="0.25">
      <c r="A152" s="22" t="str">
        <f t="shared" si="12"/>
        <v/>
      </c>
      <c r="B152" s="39" t="str">
        <f>IF(A152="group trans_id",MIN($B$28:B151)-1,"")</f>
        <v/>
      </c>
      <c r="C152" s="22">
        <v>0</v>
      </c>
      <c r="D152" s="27"/>
      <c r="E152" s="27" t="str">
        <f t="shared" si="13"/>
        <v/>
      </c>
      <c r="F152" s="27" t="str">
        <f t="shared" si="14"/>
        <v/>
      </c>
      <c r="G152" s="27" t="str">
        <f t="shared" si="15"/>
        <v/>
      </c>
      <c r="H152" s="27" t="str">
        <f t="shared" si="16"/>
        <v/>
      </c>
      <c r="I152" s="27"/>
      <c r="J152" s="27"/>
      <c r="K152" s="27"/>
      <c r="L152" s="62"/>
      <c r="M152" s="65"/>
      <c r="N152" s="62">
        <f t="shared" si="17"/>
        <v>0</v>
      </c>
      <c r="O152" s="63" t="str">
        <f>IFERROR(ROUND($L152*VLOOKUP($M152,'Fast info vedlikeholdes sentral'!$B$15:$O$31,2,FALSE),0),"")</f>
        <v/>
      </c>
      <c r="P152" s="63" t="str">
        <f>IFERROR(ROUND($L152*VLOOKUP($M152,'Fast info vedlikeholdes sentral'!$B$15:$O$31,3,FALSE),0),"")</f>
        <v/>
      </c>
      <c r="Q152" s="63" t="str">
        <f>IFERROR(ROUND($L152*VLOOKUP($M152,'Fast info vedlikeholdes sentral'!$B$15:$O$31,4,FALSE),0),"")</f>
        <v/>
      </c>
      <c r="R152" s="63" t="str">
        <f>IFERROR(ROUND($L152*VLOOKUP($M152,'Fast info vedlikeholdes sentral'!$B$15:$O$31,5,FALSE),0),"")</f>
        <v/>
      </c>
      <c r="S152" s="63" t="str">
        <f>IFERROR(ROUND($L152*VLOOKUP($M152,'Fast info vedlikeholdes sentral'!$B$15:$O$31,6,FALSE),0),"")</f>
        <v/>
      </c>
      <c r="T152" s="63" t="str">
        <f>IFERROR(ROUND($L152*VLOOKUP($M152,'Fast info vedlikeholdes sentral'!$B$15:$O$31,7,FALSE),0),"")</f>
        <v/>
      </c>
      <c r="U152" s="63" t="str">
        <f>IFERROR(ROUND($L152*VLOOKUP($M152,'Fast info vedlikeholdes sentral'!$B$15:$O$31,8,FALSE),0),"")</f>
        <v/>
      </c>
      <c r="V152" s="63" t="str">
        <f>IFERROR(ROUND($L152*VLOOKUP($M152,'Fast info vedlikeholdes sentral'!$B$15:$O$31,9,FALSE),0),"")</f>
        <v/>
      </c>
      <c r="W152" s="63" t="str">
        <f>IFERROR(ROUND($L152*VLOOKUP($M152,'Fast info vedlikeholdes sentral'!$B$15:$O$31,10,FALSE),0),"")</f>
        <v/>
      </c>
      <c r="X152" s="63" t="str">
        <f>IFERROR(ROUND($L152*VLOOKUP($M152,'Fast info vedlikeholdes sentral'!$B$15:$O$31,11,FALSE),0),"")</f>
        <v/>
      </c>
      <c r="Y152" s="63" t="str">
        <f>IFERROR(ROUND($L152*VLOOKUP($M152,'Fast info vedlikeholdes sentral'!$B$15:$O$31,12,FALSE),0),"")</f>
        <v/>
      </c>
      <c r="Z152" s="63" t="str">
        <f>IFERROR(ROUND($L152*VLOOKUP($M152,'Fast info vedlikeholdes sentral'!$B$15:$O$31,13,FALSE),0),"")</f>
        <v/>
      </c>
      <c r="AA152" s="63" t="str">
        <f>IFERROR(ROUND($L152*VLOOKUP($M152,'Fast info vedlikeholdes sentral'!$B$15:$O$31,14,FALSE),0),"")</f>
        <v/>
      </c>
    </row>
    <row r="153" spans="1:27" ht="15.75" customHeight="1" x14ac:dyDescent="0.25">
      <c r="A153" s="22" t="str">
        <f t="shared" si="12"/>
        <v/>
      </c>
      <c r="B153" s="39" t="str">
        <f>IF(A153="group trans_id",MIN($B$28:B152)-1,"")</f>
        <v/>
      </c>
      <c r="C153" s="22">
        <v>0</v>
      </c>
      <c r="D153" s="27"/>
      <c r="E153" s="27" t="str">
        <f t="shared" si="13"/>
        <v/>
      </c>
      <c r="F153" s="27" t="str">
        <f t="shared" si="14"/>
        <v/>
      </c>
      <c r="G153" s="27" t="str">
        <f t="shared" si="15"/>
        <v/>
      </c>
      <c r="H153" s="27" t="str">
        <f t="shared" si="16"/>
        <v/>
      </c>
      <c r="I153" s="27"/>
      <c r="J153" s="27"/>
      <c r="K153" s="27"/>
      <c r="L153" s="62"/>
      <c r="M153" s="65"/>
      <c r="N153" s="62">
        <f t="shared" si="17"/>
        <v>0</v>
      </c>
      <c r="O153" s="63" t="str">
        <f>IFERROR(ROUND($L153*VLOOKUP($M153,'Fast info vedlikeholdes sentral'!$B$15:$O$31,2,FALSE),0),"")</f>
        <v/>
      </c>
      <c r="P153" s="63" t="str">
        <f>IFERROR(ROUND($L153*VLOOKUP($M153,'Fast info vedlikeholdes sentral'!$B$15:$O$31,3,FALSE),0),"")</f>
        <v/>
      </c>
      <c r="Q153" s="63" t="str">
        <f>IFERROR(ROUND($L153*VLOOKUP($M153,'Fast info vedlikeholdes sentral'!$B$15:$O$31,4,FALSE),0),"")</f>
        <v/>
      </c>
      <c r="R153" s="63" t="str">
        <f>IFERROR(ROUND($L153*VLOOKUP($M153,'Fast info vedlikeholdes sentral'!$B$15:$O$31,5,FALSE),0),"")</f>
        <v/>
      </c>
      <c r="S153" s="63" t="str">
        <f>IFERROR(ROUND($L153*VLOOKUP($M153,'Fast info vedlikeholdes sentral'!$B$15:$O$31,6,FALSE),0),"")</f>
        <v/>
      </c>
      <c r="T153" s="63" t="str">
        <f>IFERROR(ROUND($L153*VLOOKUP($M153,'Fast info vedlikeholdes sentral'!$B$15:$O$31,7,FALSE),0),"")</f>
        <v/>
      </c>
      <c r="U153" s="63" t="str">
        <f>IFERROR(ROUND($L153*VLOOKUP($M153,'Fast info vedlikeholdes sentral'!$B$15:$O$31,8,FALSE),0),"")</f>
        <v/>
      </c>
      <c r="V153" s="63" t="str">
        <f>IFERROR(ROUND($L153*VLOOKUP($M153,'Fast info vedlikeholdes sentral'!$B$15:$O$31,9,FALSE),0),"")</f>
        <v/>
      </c>
      <c r="W153" s="63" t="str">
        <f>IFERROR(ROUND($L153*VLOOKUP($M153,'Fast info vedlikeholdes sentral'!$B$15:$O$31,10,FALSE),0),"")</f>
        <v/>
      </c>
      <c r="X153" s="63" t="str">
        <f>IFERROR(ROUND($L153*VLOOKUP($M153,'Fast info vedlikeholdes sentral'!$B$15:$O$31,11,FALSE),0),"")</f>
        <v/>
      </c>
      <c r="Y153" s="63" t="str">
        <f>IFERROR(ROUND($L153*VLOOKUP($M153,'Fast info vedlikeholdes sentral'!$B$15:$O$31,12,FALSE),0),"")</f>
        <v/>
      </c>
      <c r="Z153" s="63" t="str">
        <f>IFERROR(ROUND($L153*VLOOKUP($M153,'Fast info vedlikeholdes sentral'!$B$15:$O$31,13,FALSE),0),"")</f>
        <v/>
      </c>
      <c r="AA153" s="63" t="str">
        <f>IFERROR(ROUND($L153*VLOOKUP($M153,'Fast info vedlikeholdes sentral'!$B$15:$O$31,14,FALSE),0),"")</f>
        <v/>
      </c>
    </row>
    <row r="154" spans="1:27" ht="15.75" customHeight="1" x14ac:dyDescent="0.25">
      <c r="A154" s="22" t="str">
        <f t="shared" si="12"/>
        <v/>
      </c>
      <c r="B154" s="39" t="str">
        <f>IF(A154="group trans_id",MIN($B$28:B153)-1,"")</f>
        <v/>
      </c>
      <c r="C154" s="22">
        <v>0</v>
      </c>
      <c r="D154" s="27"/>
      <c r="E154" s="27" t="str">
        <f t="shared" si="13"/>
        <v/>
      </c>
      <c r="F154" s="27" t="str">
        <f t="shared" si="14"/>
        <v/>
      </c>
      <c r="G154" s="27" t="str">
        <f t="shared" si="15"/>
        <v/>
      </c>
      <c r="H154" s="27" t="str">
        <f t="shared" si="16"/>
        <v/>
      </c>
      <c r="I154" s="27"/>
      <c r="J154" s="27"/>
      <c r="K154" s="27"/>
      <c r="L154" s="62"/>
      <c r="M154" s="65"/>
      <c r="N154" s="62">
        <f t="shared" si="17"/>
        <v>0</v>
      </c>
      <c r="O154" s="63" t="str">
        <f>IFERROR(ROUND($L154*VLOOKUP($M154,'Fast info vedlikeholdes sentral'!$B$15:$O$31,2,FALSE),0),"")</f>
        <v/>
      </c>
      <c r="P154" s="63" t="str">
        <f>IFERROR(ROUND($L154*VLOOKUP($M154,'Fast info vedlikeholdes sentral'!$B$15:$O$31,3,FALSE),0),"")</f>
        <v/>
      </c>
      <c r="Q154" s="63" t="str">
        <f>IFERROR(ROUND($L154*VLOOKUP($M154,'Fast info vedlikeholdes sentral'!$B$15:$O$31,4,FALSE),0),"")</f>
        <v/>
      </c>
      <c r="R154" s="63" t="str">
        <f>IFERROR(ROUND($L154*VLOOKUP($M154,'Fast info vedlikeholdes sentral'!$B$15:$O$31,5,FALSE),0),"")</f>
        <v/>
      </c>
      <c r="S154" s="63" t="str">
        <f>IFERROR(ROUND($L154*VLOOKUP($M154,'Fast info vedlikeholdes sentral'!$B$15:$O$31,6,FALSE),0),"")</f>
        <v/>
      </c>
      <c r="T154" s="63" t="str">
        <f>IFERROR(ROUND($L154*VLOOKUP($M154,'Fast info vedlikeholdes sentral'!$B$15:$O$31,7,FALSE),0),"")</f>
        <v/>
      </c>
      <c r="U154" s="63" t="str">
        <f>IFERROR(ROUND($L154*VLOOKUP($M154,'Fast info vedlikeholdes sentral'!$B$15:$O$31,8,FALSE),0),"")</f>
        <v/>
      </c>
      <c r="V154" s="63" t="str">
        <f>IFERROR(ROUND($L154*VLOOKUP($M154,'Fast info vedlikeholdes sentral'!$B$15:$O$31,9,FALSE),0),"")</f>
        <v/>
      </c>
      <c r="W154" s="63" t="str">
        <f>IFERROR(ROUND($L154*VLOOKUP($M154,'Fast info vedlikeholdes sentral'!$B$15:$O$31,10,FALSE),0),"")</f>
        <v/>
      </c>
      <c r="X154" s="63" t="str">
        <f>IFERROR(ROUND($L154*VLOOKUP($M154,'Fast info vedlikeholdes sentral'!$B$15:$O$31,11,FALSE),0),"")</f>
        <v/>
      </c>
      <c r="Y154" s="63" t="str">
        <f>IFERROR(ROUND($L154*VLOOKUP($M154,'Fast info vedlikeholdes sentral'!$B$15:$O$31,12,FALSE),0),"")</f>
        <v/>
      </c>
      <c r="Z154" s="63" t="str">
        <f>IFERROR(ROUND($L154*VLOOKUP($M154,'Fast info vedlikeholdes sentral'!$B$15:$O$31,13,FALSE),0),"")</f>
        <v/>
      </c>
      <c r="AA154" s="63" t="str">
        <f>IFERROR(ROUND($L154*VLOOKUP($M154,'Fast info vedlikeholdes sentral'!$B$15:$O$31,14,FALSE),0),"")</f>
        <v/>
      </c>
    </row>
    <row r="155" spans="1:27" ht="15.75" customHeight="1" x14ac:dyDescent="0.25">
      <c r="A155" s="22" t="str">
        <f t="shared" si="12"/>
        <v/>
      </c>
      <c r="B155" s="39" t="str">
        <f>IF(A155="group trans_id",MIN($B$28:B154)-1,"")</f>
        <v/>
      </c>
      <c r="C155" s="22">
        <v>0</v>
      </c>
      <c r="D155" s="27"/>
      <c r="E155" s="27" t="str">
        <f t="shared" si="13"/>
        <v/>
      </c>
      <c r="F155" s="27" t="str">
        <f t="shared" si="14"/>
        <v/>
      </c>
      <c r="G155" s="27" t="str">
        <f t="shared" si="15"/>
        <v/>
      </c>
      <c r="H155" s="27" t="str">
        <f t="shared" si="16"/>
        <v/>
      </c>
      <c r="I155" s="27"/>
      <c r="J155" s="27"/>
      <c r="K155" s="27"/>
      <c r="L155" s="62"/>
      <c r="M155" s="65"/>
      <c r="N155" s="62">
        <f t="shared" si="17"/>
        <v>0</v>
      </c>
      <c r="O155" s="63" t="str">
        <f>IFERROR(ROUND($L155*VLOOKUP($M155,'Fast info vedlikeholdes sentral'!$B$15:$O$31,2,FALSE),0),"")</f>
        <v/>
      </c>
      <c r="P155" s="63" t="str">
        <f>IFERROR(ROUND($L155*VLOOKUP($M155,'Fast info vedlikeholdes sentral'!$B$15:$O$31,3,FALSE),0),"")</f>
        <v/>
      </c>
      <c r="Q155" s="63" t="str">
        <f>IFERROR(ROUND($L155*VLOOKUP($M155,'Fast info vedlikeholdes sentral'!$B$15:$O$31,4,FALSE),0),"")</f>
        <v/>
      </c>
      <c r="R155" s="63" t="str">
        <f>IFERROR(ROUND($L155*VLOOKUP($M155,'Fast info vedlikeholdes sentral'!$B$15:$O$31,5,FALSE),0),"")</f>
        <v/>
      </c>
      <c r="S155" s="63" t="str">
        <f>IFERROR(ROUND($L155*VLOOKUP($M155,'Fast info vedlikeholdes sentral'!$B$15:$O$31,6,FALSE),0),"")</f>
        <v/>
      </c>
      <c r="T155" s="63" t="str">
        <f>IFERROR(ROUND($L155*VLOOKUP($M155,'Fast info vedlikeholdes sentral'!$B$15:$O$31,7,FALSE),0),"")</f>
        <v/>
      </c>
      <c r="U155" s="63" t="str">
        <f>IFERROR(ROUND($L155*VLOOKUP($M155,'Fast info vedlikeholdes sentral'!$B$15:$O$31,8,FALSE),0),"")</f>
        <v/>
      </c>
      <c r="V155" s="63" t="str">
        <f>IFERROR(ROUND($L155*VLOOKUP($M155,'Fast info vedlikeholdes sentral'!$B$15:$O$31,9,FALSE),0),"")</f>
        <v/>
      </c>
      <c r="W155" s="63" t="str">
        <f>IFERROR(ROUND($L155*VLOOKUP($M155,'Fast info vedlikeholdes sentral'!$B$15:$O$31,10,FALSE),0),"")</f>
        <v/>
      </c>
      <c r="X155" s="63" t="str">
        <f>IFERROR(ROUND($L155*VLOOKUP($M155,'Fast info vedlikeholdes sentral'!$B$15:$O$31,11,FALSE),0),"")</f>
        <v/>
      </c>
      <c r="Y155" s="63" t="str">
        <f>IFERROR(ROUND($L155*VLOOKUP($M155,'Fast info vedlikeholdes sentral'!$B$15:$O$31,12,FALSE),0),"")</f>
        <v/>
      </c>
      <c r="Z155" s="63" t="str">
        <f>IFERROR(ROUND($L155*VLOOKUP($M155,'Fast info vedlikeholdes sentral'!$B$15:$O$31,13,FALSE),0),"")</f>
        <v/>
      </c>
      <c r="AA155" s="63" t="str">
        <f>IFERROR(ROUND($L155*VLOOKUP($M155,'Fast info vedlikeholdes sentral'!$B$15:$O$31,14,FALSE),0),"")</f>
        <v/>
      </c>
    </row>
    <row r="156" spans="1:27" ht="15.75" customHeight="1" x14ac:dyDescent="0.25">
      <c r="A156" s="22" t="str">
        <f t="shared" si="12"/>
        <v/>
      </c>
      <c r="B156" s="39" t="str">
        <f>IF(A156="group trans_id",MIN($B$28:B155)-1,"")</f>
        <v/>
      </c>
      <c r="C156" s="22">
        <v>0</v>
      </c>
      <c r="D156" s="27"/>
      <c r="E156" s="27" t="str">
        <f t="shared" si="13"/>
        <v/>
      </c>
      <c r="F156" s="27" t="str">
        <f t="shared" si="14"/>
        <v/>
      </c>
      <c r="G156" s="27" t="str">
        <f t="shared" si="15"/>
        <v/>
      </c>
      <c r="H156" s="27" t="str">
        <f t="shared" si="16"/>
        <v/>
      </c>
      <c r="I156" s="27"/>
      <c r="J156" s="27"/>
      <c r="K156" s="27"/>
      <c r="L156" s="62"/>
      <c r="M156" s="65"/>
      <c r="N156" s="62">
        <f t="shared" si="17"/>
        <v>0</v>
      </c>
      <c r="O156" s="63" t="str">
        <f>IFERROR(ROUND($L156*VLOOKUP($M156,'Fast info vedlikeholdes sentral'!$B$15:$O$31,2,FALSE),0),"")</f>
        <v/>
      </c>
      <c r="P156" s="63" t="str">
        <f>IFERROR(ROUND($L156*VLOOKUP($M156,'Fast info vedlikeholdes sentral'!$B$15:$O$31,3,FALSE),0),"")</f>
        <v/>
      </c>
      <c r="Q156" s="63" t="str">
        <f>IFERROR(ROUND($L156*VLOOKUP($M156,'Fast info vedlikeholdes sentral'!$B$15:$O$31,4,FALSE),0),"")</f>
        <v/>
      </c>
      <c r="R156" s="63" t="str">
        <f>IFERROR(ROUND($L156*VLOOKUP($M156,'Fast info vedlikeholdes sentral'!$B$15:$O$31,5,FALSE),0),"")</f>
        <v/>
      </c>
      <c r="S156" s="63" t="str">
        <f>IFERROR(ROUND($L156*VLOOKUP($M156,'Fast info vedlikeholdes sentral'!$B$15:$O$31,6,FALSE),0),"")</f>
        <v/>
      </c>
      <c r="T156" s="63" t="str">
        <f>IFERROR(ROUND($L156*VLOOKUP($M156,'Fast info vedlikeholdes sentral'!$B$15:$O$31,7,FALSE),0),"")</f>
        <v/>
      </c>
      <c r="U156" s="63" t="str">
        <f>IFERROR(ROUND($L156*VLOOKUP($M156,'Fast info vedlikeholdes sentral'!$B$15:$O$31,8,FALSE),0),"")</f>
        <v/>
      </c>
      <c r="V156" s="63" t="str">
        <f>IFERROR(ROUND($L156*VLOOKUP($M156,'Fast info vedlikeholdes sentral'!$B$15:$O$31,9,FALSE),0),"")</f>
        <v/>
      </c>
      <c r="W156" s="63" t="str">
        <f>IFERROR(ROUND($L156*VLOOKUP($M156,'Fast info vedlikeholdes sentral'!$B$15:$O$31,10,FALSE),0),"")</f>
        <v/>
      </c>
      <c r="X156" s="63" t="str">
        <f>IFERROR(ROUND($L156*VLOOKUP($M156,'Fast info vedlikeholdes sentral'!$B$15:$O$31,11,FALSE),0),"")</f>
        <v/>
      </c>
      <c r="Y156" s="63" t="str">
        <f>IFERROR(ROUND($L156*VLOOKUP($M156,'Fast info vedlikeholdes sentral'!$B$15:$O$31,12,FALSE),0),"")</f>
        <v/>
      </c>
      <c r="Z156" s="63" t="str">
        <f>IFERROR(ROUND($L156*VLOOKUP($M156,'Fast info vedlikeholdes sentral'!$B$15:$O$31,13,FALSE),0),"")</f>
        <v/>
      </c>
      <c r="AA156" s="63" t="str">
        <f>IFERROR(ROUND($L156*VLOOKUP($M156,'Fast info vedlikeholdes sentral'!$B$15:$O$31,14,FALSE),0),"")</f>
        <v/>
      </c>
    </row>
    <row r="157" spans="1:27" ht="15.75" customHeight="1" x14ac:dyDescent="0.25">
      <c r="A157" s="22" t="str">
        <f t="shared" si="12"/>
        <v/>
      </c>
      <c r="B157" s="39" t="str">
        <f>IF(A157="group trans_id",MIN($B$28:B156)-1,"")</f>
        <v/>
      </c>
      <c r="C157" s="22">
        <v>0</v>
      </c>
      <c r="D157" s="27"/>
      <c r="E157" s="27" t="str">
        <f t="shared" si="13"/>
        <v/>
      </c>
      <c r="F157" s="27" t="str">
        <f t="shared" si="14"/>
        <v/>
      </c>
      <c r="G157" s="27" t="str">
        <f t="shared" si="15"/>
        <v/>
      </c>
      <c r="H157" s="27" t="str">
        <f t="shared" si="16"/>
        <v/>
      </c>
      <c r="I157" s="27"/>
      <c r="J157" s="27"/>
      <c r="K157" s="27"/>
      <c r="L157" s="62"/>
      <c r="M157" s="65"/>
      <c r="N157" s="62">
        <f t="shared" si="17"/>
        <v>0</v>
      </c>
      <c r="O157" s="63" t="str">
        <f>IFERROR(ROUND($L157*VLOOKUP($M157,'Fast info vedlikeholdes sentral'!$B$15:$O$31,2,FALSE),0),"")</f>
        <v/>
      </c>
      <c r="P157" s="63" t="str">
        <f>IFERROR(ROUND($L157*VLOOKUP($M157,'Fast info vedlikeholdes sentral'!$B$15:$O$31,3,FALSE),0),"")</f>
        <v/>
      </c>
      <c r="Q157" s="63" t="str">
        <f>IFERROR(ROUND($L157*VLOOKUP($M157,'Fast info vedlikeholdes sentral'!$B$15:$O$31,4,FALSE),0),"")</f>
        <v/>
      </c>
      <c r="R157" s="63" t="str">
        <f>IFERROR(ROUND($L157*VLOOKUP($M157,'Fast info vedlikeholdes sentral'!$B$15:$O$31,5,FALSE),0),"")</f>
        <v/>
      </c>
      <c r="S157" s="63" t="str">
        <f>IFERROR(ROUND($L157*VLOOKUP($M157,'Fast info vedlikeholdes sentral'!$B$15:$O$31,6,FALSE),0),"")</f>
        <v/>
      </c>
      <c r="T157" s="63" t="str">
        <f>IFERROR(ROUND($L157*VLOOKUP($M157,'Fast info vedlikeholdes sentral'!$B$15:$O$31,7,FALSE),0),"")</f>
        <v/>
      </c>
      <c r="U157" s="63" t="str">
        <f>IFERROR(ROUND($L157*VLOOKUP($M157,'Fast info vedlikeholdes sentral'!$B$15:$O$31,8,FALSE),0),"")</f>
        <v/>
      </c>
      <c r="V157" s="63" t="str">
        <f>IFERROR(ROUND($L157*VLOOKUP($M157,'Fast info vedlikeholdes sentral'!$B$15:$O$31,9,FALSE),0),"")</f>
        <v/>
      </c>
      <c r="W157" s="63" t="str">
        <f>IFERROR(ROUND($L157*VLOOKUP($M157,'Fast info vedlikeholdes sentral'!$B$15:$O$31,10,FALSE),0),"")</f>
        <v/>
      </c>
      <c r="X157" s="63" t="str">
        <f>IFERROR(ROUND($L157*VLOOKUP($M157,'Fast info vedlikeholdes sentral'!$B$15:$O$31,11,FALSE),0),"")</f>
        <v/>
      </c>
      <c r="Y157" s="63" t="str">
        <f>IFERROR(ROUND($L157*VLOOKUP($M157,'Fast info vedlikeholdes sentral'!$B$15:$O$31,12,FALSE),0),"")</f>
        <v/>
      </c>
      <c r="Z157" s="63" t="str">
        <f>IFERROR(ROUND($L157*VLOOKUP($M157,'Fast info vedlikeholdes sentral'!$B$15:$O$31,13,FALSE),0),"")</f>
        <v/>
      </c>
      <c r="AA157" s="63" t="str">
        <f>IFERROR(ROUND($L157*VLOOKUP($M157,'Fast info vedlikeholdes sentral'!$B$15:$O$31,14,FALSE),0),"")</f>
        <v/>
      </c>
    </row>
    <row r="158" spans="1:27" ht="15.75" customHeight="1" x14ac:dyDescent="0.25">
      <c r="A158" s="22" t="str">
        <f t="shared" ref="A158:A189" si="18">IF((D158&lt;&gt;""),"group trans_id","")</f>
        <v/>
      </c>
      <c r="B158" s="39" t="str">
        <f>IF(A158="group trans_id",MIN($B$28:B157)-1,"")</f>
        <v/>
      </c>
      <c r="C158" s="22">
        <v>0</v>
      </c>
      <c r="D158" s="27"/>
      <c r="E158" s="27" t="str">
        <f t="shared" ref="E158:E189" si="19">IF($G$11&lt;&gt;"",$G$11,"")</f>
        <v/>
      </c>
      <c r="F158" s="27" t="str">
        <f t="shared" ref="F158:F189" si="20">IF($G$10&lt;&gt;"",$G$10,"")</f>
        <v/>
      </c>
      <c r="G158" s="27" t="str">
        <f t="shared" ref="G158:G189" si="21">IF($G$12&lt;&gt;"",$G$12,"")</f>
        <v/>
      </c>
      <c r="H158" s="27" t="str">
        <f t="shared" ref="H158:H189" si="22">IF($G$13&lt;&gt;"",$G$13,"")</f>
        <v/>
      </c>
      <c r="I158" s="27"/>
      <c r="J158" s="27"/>
      <c r="K158" s="27"/>
      <c r="L158" s="62"/>
      <c r="M158" s="65"/>
      <c r="N158" s="62">
        <f t="shared" ref="N158:N189" si="23">L158-SUM(O158:AA158)</f>
        <v>0</v>
      </c>
      <c r="O158" s="63" t="str">
        <f>IFERROR(ROUND($L158*VLOOKUP($M158,'Fast info vedlikeholdes sentral'!$B$15:$O$31,2,FALSE),0),"")</f>
        <v/>
      </c>
      <c r="P158" s="63" t="str">
        <f>IFERROR(ROUND($L158*VLOOKUP($M158,'Fast info vedlikeholdes sentral'!$B$15:$O$31,3,FALSE),0),"")</f>
        <v/>
      </c>
      <c r="Q158" s="63" t="str">
        <f>IFERROR(ROUND($L158*VLOOKUP($M158,'Fast info vedlikeholdes sentral'!$B$15:$O$31,4,FALSE),0),"")</f>
        <v/>
      </c>
      <c r="R158" s="63" t="str">
        <f>IFERROR(ROUND($L158*VLOOKUP($M158,'Fast info vedlikeholdes sentral'!$B$15:$O$31,5,FALSE),0),"")</f>
        <v/>
      </c>
      <c r="S158" s="63" t="str">
        <f>IFERROR(ROUND($L158*VLOOKUP($M158,'Fast info vedlikeholdes sentral'!$B$15:$O$31,6,FALSE),0),"")</f>
        <v/>
      </c>
      <c r="T158" s="63" t="str">
        <f>IFERROR(ROUND($L158*VLOOKUP($M158,'Fast info vedlikeholdes sentral'!$B$15:$O$31,7,FALSE),0),"")</f>
        <v/>
      </c>
      <c r="U158" s="63" t="str">
        <f>IFERROR(ROUND($L158*VLOOKUP($M158,'Fast info vedlikeholdes sentral'!$B$15:$O$31,8,FALSE),0),"")</f>
        <v/>
      </c>
      <c r="V158" s="63" t="str">
        <f>IFERROR(ROUND($L158*VLOOKUP($M158,'Fast info vedlikeholdes sentral'!$B$15:$O$31,9,FALSE),0),"")</f>
        <v/>
      </c>
      <c r="W158" s="63" t="str">
        <f>IFERROR(ROUND($L158*VLOOKUP($M158,'Fast info vedlikeholdes sentral'!$B$15:$O$31,10,FALSE),0),"")</f>
        <v/>
      </c>
      <c r="X158" s="63" t="str">
        <f>IFERROR(ROUND($L158*VLOOKUP($M158,'Fast info vedlikeholdes sentral'!$B$15:$O$31,11,FALSE),0),"")</f>
        <v/>
      </c>
      <c r="Y158" s="63" t="str">
        <f>IFERROR(ROUND($L158*VLOOKUP($M158,'Fast info vedlikeholdes sentral'!$B$15:$O$31,12,FALSE),0),"")</f>
        <v/>
      </c>
      <c r="Z158" s="63" t="str">
        <f>IFERROR(ROUND($L158*VLOOKUP($M158,'Fast info vedlikeholdes sentral'!$B$15:$O$31,13,FALSE),0),"")</f>
        <v/>
      </c>
      <c r="AA158" s="63" t="str">
        <f>IFERROR(ROUND($L158*VLOOKUP($M158,'Fast info vedlikeholdes sentral'!$B$15:$O$31,14,FALSE),0),"")</f>
        <v/>
      </c>
    </row>
    <row r="159" spans="1:27" ht="15.75" customHeight="1" x14ac:dyDescent="0.25">
      <c r="A159" s="22" t="str">
        <f t="shared" si="18"/>
        <v/>
      </c>
      <c r="B159" s="39" t="str">
        <f>IF(A159="group trans_id",MIN($B$28:B158)-1,"")</f>
        <v/>
      </c>
      <c r="C159" s="22">
        <v>0</v>
      </c>
      <c r="D159" s="27"/>
      <c r="E159" s="27" t="str">
        <f t="shared" si="19"/>
        <v/>
      </c>
      <c r="F159" s="27" t="str">
        <f t="shared" si="20"/>
        <v/>
      </c>
      <c r="G159" s="27" t="str">
        <f t="shared" si="21"/>
        <v/>
      </c>
      <c r="H159" s="27" t="str">
        <f t="shared" si="22"/>
        <v/>
      </c>
      <c r="I159" s="27"/>
      <c r="J159" s="27"/>
      <c r="K159" s="27"/>
      <c r="L159" s="62"/>
      <c r="M159" s="65"/>
      <c r="N159" s="62">
        <f t="shared" si="23"/>
        <v>0</v>
      </c>
      <c r="O159" s="63" t="str">
        <f>IFERROR(ROUND($L159*VLOOKUP($M159,'Fast info vedlikeholdes sentral'!$B$15:$O$31,2,FALSE),0),"")</f>
        <v/>
      </c>
      <c r="P159" s="63" t="str">
        <f>IFERROR(ROUND($L159*VLOOKUP($M159,'Fast info vedlikeholdes sentral'!$B$15:$O$31,3,FALSE),0),"")</f>
        <v/>
      </c>
      <c r="Q159" s="63" t="str">
        <f>IFERROR(ROUND($L159*VLOOKUP($M159,'Fast info vedlikeholdes sentral'!$B$15:$O$31,4,FALSE),0),"")</f>
        <v/>
      </c>
      <c r="R159" s="63" t="str">
        <f>IFERROR(ROUND($L159*VLOOKUP($M159,'Fast info vedlikeholdes sentral'!$B$15:$O$31,5,FALSE),0),"")</f>
        <v/>
      </c>
      <c r="S159" s="63" t="str">
        <f>IFERROR(ROUND($L159*VLOOKUP($M159,'Fast info vedlikeholdes sentral'!$B$15:$O$31,6,FALSE),0),"")</f>
        <v/>
      </c>
      <c r="T159" s="63" t="str">
        <f>IFERROR(ROUND($L159*VLOOKUP($M159,'Fast info vedlikeholdes sentral'!$B$15:$O$31,7,FALSE),0),"")</f>
        <v/>
      </c>
      <c r="U159" s="63" t="str">
        <f>IFERROR(ROUND($L159*VLOOKUP($M159,'Fast info vedlikeholdes sentral'!$B$15:$O$31,8,FALSE),0),"")</f>
        <v/>
      </c>
      <c r="V159" s="63" t="str">
        <f>IFERROR(ROUND($L159*VLOOKUP($M159,'Fast info vedlikeholdes sentral'!$B$15:$O$31,9,FALSE),0),"")</f>
        <v/>
      </c>
      <c r="W159" s="63" t="str">
        <f>IFERROR(ROUND($L159*VLOOKUP($M159,'Fast info vedlikeholdes sentral'!$B$15:$O$31,10,FALSE),0),"")</f>
        <v/>
      </c>
      <c r="X159" s="63" t="str">
        <f>IFERROR(ROUND($L159*VLOOKUP($M159,'Fast info vedlikeholdes sentral'!$B$15:$O$31,11,FALSE),0),"")</f>
        <v/>
      </c>
      <c r="Y159" s="63" t="str">
        <f>IFERROR(ROUND($L159*VLOOKUP($M159,'Fast info vedlikeholdes sentral'!$B$15:$O$31,12,FALSE),0),"")</f>
        <v/>
      </c>
      <c r="Z159" s="63" t="str">
        <f>IFERROR(ROUND($L159*VLOOKUP($M159,'Fast info vedlikeholdes sentral'!$B$15:$O$31,13,FALSE),0),"")</f>
        <v/>
      </c>
      <c r="AA159" s="63" t="str">
        <f>IFERROR(ROUND($L159*VLOOKUP($M159,'Fast info vedlikeholdes sentral'!$B$15:$O$31,14,FALSE),0),"")</f>
        <v/>
      </c>
    </row>
    <row r="160" spans="1:27" ht="15.75" customHeight="1" x14ac:dyDescent="0.25">
      <c r="A160" s="22" t="str">
        <f t="shared" si="18"/>
        <v/>
      </c>
      <c r="B160" s="39" t="str">
        <f>IF(A160="group trans_id",MIN($B$28:B159)-1,"")</f>
        <v/>
      </c>
      <c r="C160" s="22">
        <v>0</v>
      </c>
      <c r="D160" s="27"/>
      <c r="E160" s="27" t="str">
        <f t="shared" si="19"/>
        <v/>
      </c>
      <c r="F160" s="27" t="str">
        <f t="shared" si="20"/>
        <v/>
      </c>
      <c r="G160" s="27" t="str">
        <f t="shared" si="21"/>
        <v/>
      </c>
      <c r="H160" s="27" t="str">
        <f t="shared" si="22"/>
        <v/>
      </c>
      <c r="I160" s="27"/>
      <c r="J160" s="27"/>
      <c r="K160" s="27"/>
      <c r="L160" s="62"/>
      <c r="M160" s="65"/>
      <c r="N160" s="62">
        <f t="shared" si="23"/>
        <v>0</v>
      </c>
      <c r="O160" s="63" t="str">
        <f>IFERROR(ROUND($L160*VLOOKUP($M160,'Fast info vedlikeholdes sentral'!$B$15:$O$31,2,FALSE),0),"")</f>
        <v/>
      </c>
      <c r="P160" s="63" t="str">
        <f>IFERROR(ROUND($L160*VLOOKUP($M160,'Fast info vedlikeholdes sentral'!$B$15:$O$31,3,FALSE),0),"")</f>
        <v/>
      </c>
      <c r="Q160" s="63" t="str">
        <f>IFERROR(ROUND($L160*VLOOKUP($M160,'Fast info vedlikeholdes sentral'!$B$15:$O$31,4,FALSE),0),"")</f>
        <v/>
      </c>
      <c r="R160" s="63" t="str">
        <f>IFERROR(ROUND($L160*VLOOKUP($M160,'Fast info vedlikeholdes sentral'!$B$15:$O$31,5,FALSE),0),"")</f>
        <v/>
      </c>
      <c r="S160" s="63" t="str">
        <f>IFERROR(ROUND($L160*VLOOKUP($M160,'Fast info vedlikeholdes sentral'!$B$15:$O$31,6,FALSE),0),"")</f>
        <v/>
      </c>
      <c r="T160" s="63" t="str">
        <f>IFERROR(ROUND($L160*VLOOKUP($M160,'Fast info vedlikeholdes sentral'!$B$15:$O$31,7,FALSE),0),"")</f>
        <v/>
      </c>
      <c r="U160" s="63" t="str">
        <f>IFERROR(ROUND($L160*VLOOKUP($M160,'Fast info vedlikeholdes sentral'!$B$15:$O$31,8,FALSE),0),"")</f>
        <v/>
      </c>
      <c r="V160" s="63" t="str">
        <f>IFERROR(ROUND($L160*VLOOKUP($M160,'Fast info vedlikeholdes sentral'!$B$15:$O$31,9,FALSE),0),"")</f>
        <v/>
      </c>
      <c r="W160" s="63" t="str">
        <f>IFERROR(ROUND($L160*VLOOKUP($M160,'Fast info vedlikeholdes sentral'!$B$15:$O$31,10,FALSE),0),"")</f>
        <v/>
      </c>
      <c r="X160" s="63" t="str">
        <f>IFERROR(ROUND($L160*VLOOKUP($M160,'Fast info vedlikeholdes sentral'!$B$15:$O$31,11,FALSE),0),"")</f>
        <v/>
      </c>
      <c r="Y160" s="63" t="str">
        <f>IFERROR(ROUND($L160*VLOOKUP($M160,'Fast info vedlikeholdes sentral'!$B$15:$O$31,12,FALSE),0),"")</f>
        <v/>
      </c>
      <c r="Z160" s="63" t="str">
        <f>IFERROR(ROUND($L160*VLOOKUP($M160,'Fast info vedlikeholdes sentral'!$B$15:$O$31,13,FALSE),0),"")</f>
        <v/>
      </c>
      <c r="AA160" s="63" t="str">
        <f>IFERROR(ROUND($L160*VLOOKUP($M160,'Fast info vedlikeholdes sentral'!$B$15:$O$31,14,FALSE),0),"")</f>
        <v/>
      </c>
    </row>
    <row r="161" spans="1:27" ht="15.75" customHeight="1" x14ac:dyDescent="0.25">
      <c r="A161" s="22" t="str">
        <f t="shared" si="18"/>
        <v/>
      </c>
      <c r="B161" s="39" t="str">
        <f>IF(A161="group trans_id",MIN($B$28:B160)-1,"")</f>
        <v/>
      </c>
      <c r="C161" s="22">
        <v>0</v>
      </c>
      <c r="D161" s="27"/>
      <c r="E161" s="27" t="str">
        <f t="shared" si="19"/>
        <v/>
      </c>
      <c r="F161" s="27" t="str">
        <f t="shared" si="20"/>
        <v/>
      </c>
      <c r="G161" s="27" t="str">
        <f t="shared" si="21"/>
        <v/>
      </c>
      <c r="H161" s="27" t="str">
        <f t="shared" si="22"/>
        <v/>
      </c>
      <c r="I161" s="27"/>
      <c r="J161" s="27"/>
      <c r="K161" s="27"/>
      <c r="L161" s="62"/>
      <c r="M161" s="65"/>
      <c r="N161" s="62">
        <f t="shared" si="23"/>
        <v>0</v>
      </c>
      <c r="O161" s="63" t="str">
        <f>IFERROR(ROUND($L161*VLOOKUP($M161,'Fast info vedlikeholdes sentral'!$B$15:$O$31,2,FALSE),0),"")</f>
        <v/>
      </c>
      <c r="P161" s="63" t="str">
        <f>IFERROR(ROUND($L161*VLOOKUP($M161,'Fast info vedlikeholdes sentral'!$B$15:$O$31,3,FALSE),0),"")</f>
        <v/>
      </c>
      <c r="Q161" s="63" t="str">
        <f>IFERROR(ROUND($L161*VLOOKUP($M161,'Fast info vedlikeholdes sentral'!$B$15:$O$31,4,FALSE),0),"")</f>
        <v/>
      </c>
      <c r="R161" s="63" t="str">
        <f>IFERROR(ROUND($L161*VLOOKUP($M161,'Fast info vedlikeholdes sentral'!$B$15:$O$31,5,FALSE),0),"")</f>
        <v/>
      </c>
      <c r="S161" s="63" t="str">
        <f>IFERROR(ROUND($L161*VLOOKUP($M161,'Fast info vedlikeholdes sentral'!$B$15:$O$31,6,FALSE),0),"")</f>
        <v/>
      </c>
      <c r="T161" s="63" t="str">
        <f>IFERROR(ROUND($L161*VLOOKUP($M161,'Fast info vedlikeholdes sentral'!$B$15:$O$31,7,FALSE),0),"")</f>
        <v/>
      </c>
      <c r="U161" s="63" t="str">
        <f>IFERROR(ROUND($L161*VLOOKUP($M161,'Fast info vedlikeholdes sentral'!$B$15:$O$31,8,FALSE),0),"")</f>
        <v/>
      </c>
      <c r="V161" s="63" t="str">
        <f>IFERROR(ROUND($L161*VLOOKUP($M161,'Fast info vedlikeholdes sentral'!$B$15:$O$31,9,FALSE),0),"")</f>
        <v/>
      </c>
      <c r="W161" s="63" t="str">
        <f>IFERROR(ROUND($L161*VLOOKUP($M161,'Fast info vedlikeholdes sentral'!$B$15:$O$31,10,FALSE),0),"")</f>
        <v/>
      </c>
      <c r="X161" s="63" t="str">
        <f>IFERROR(ROUND($L161*VLOOKUP($M161,'Fast info vedlikeholdes sentral'!$B$15:$O$31,11,FALSE),0),"")</f>
        <v/>
      </c>
      <c r="Y161" s="63" t="str">
        <f>IFERROR(ROUND($L161*VLOOKUP($M161,'Fast info vedlikeholdes sentral'!$B$15:$O$31,12,FALSE),0),"")</f>
        <v/>
      </c>
      <c r="Z161" s="63" t="str">
        <f>IFERROR(ROUND($L161*VLOOKUP($M161,'Fast info vedlikeholdes sentral'!$B$15:$O$31,13,FALSE),0),"")</f>
        <v/>
      </c>
      <c r="AA161" s="63" t="str">
        <f>IFERROR(ROUND($L161*VLOOKUP($M161,'Fast info vedlikeholdes sentral'!$B$15:$O$31,14,FALSE),0),"")</f>
        <v/>
      </c>
    </row>
    <row r="162" spans="1:27" ht="15.75" customHeight="1" x14ac:dyDescent="0.25">
      <c r="A162" s="22" t="str">
        <f t="shared" si="18"/>
        <v/>
      </c>
      <c r="B162" s="39" t="str">
        <f>IF(A162="group trans_id",MIN($B$28:B161)-1,"")</f>
        <v/>
      </c>
      <c r="C162" s="22">
        <v>0</v>
      </c>
      <c r="D162" s="27"/>
      <c r="E162" s="27" t="str">
        <f t="shared" si="19"/>
        <v/>
      </c>
      <c r="F162" s="27" t="str">
        <f t="shared" si="20"/>
        <v/>
      </c>
      <c r="G162" s="27" t="str">
        <f t="shared" si="21"/>
        <v/>
      </c>
      <c r="H162" s="27" t="str">
        <f t="shared" si="22"/>
        <v/>
      </c>
      <c r="I162" s="27"/>
      <c r="J162" s="27"/>
      <c r="K162" s="27"/>
      <c r="L162" s="62"/>
      <c r="M162" s="65"/>
      <c r="N162" s="62">
        <f t="shared" si="23"/>
        <v>0</v>
      </c>
      <c r="O162" s="63" t="str">
        <f>IFERROR(ROUND($L162*VLOOKUP($M162,'Fast info vedlikeholdes sentral'!$B$15:$O$31,2,FALSE),0),"")</f>
        <v/>
      </c>
      <c r="P162" s="63" t="str">
        <f>IFERROR(ROUND($L162*VLOOKUP($M162,'Fast info vedlikeholdes sentral'!$B$15:$O$31,3,FALSE),0),"")</f>
        <v/>
      </c>
      <c r="Q162" s="63" t="str">
        <f>IFERROR(ROUND($L162*VLOOKUP($M162,'Fast info vedlikeholdes sentral'!$B$15:$O$31,4,FALSE),0),"")</f>
        <v/>
      </c>
      <c r="R162" s="63" t="str">
        <f>IFERROR(ROUND($L162*VLOOKUP($M162,'Fast info vedlikeholdes sentral'!$B$15:$O$31,5,FALSE),0),"")</f>
        <v/>
      </c>
      <c r="S162" s="63" t="str">
        <f>IFERROR(ROUND($L162*VLOOKUP($M162,'Fast info vedlikeholdes sentral'!$B$15:$O$31,6,FALSE),0),"")</f>
        <v/>
      </c>
      <c r="T162" s="63" t="str">
        <f>IFERROR(ROUND($L162*VLOOKUP($M162,'Fast info vedlikeholdes sentral'!$B$15:$O$31,7,FALSE),0),"")</f>
        <v/>
      </c>
      <c r="U162" s="63" t="str">
        <f>IFERROR(ROUND($L162*VLOOKUP($M162,'Fast info vedlikeholdes sentral'!$B$15:$O$31,8,FALSE),0),"")</f>
        <v/>
      </c>
      <c r="V162" s="63" t="str">
        <f>IFERROR(ROUND($L162*VLOOKUP($M162,'Fast info vedlikeholdes sentral'!$B$15:$O$31,9,FALSE),0),"")</f>
        <v/>
      </c>
      <c r="W162" s="63" t="str">
        <f>IFERROR(ROUND($L162*VLOOKUP($M162,'Fast info vedlikeholdes sentral'!$B$15:$O$31,10,FALSE),0),"")</f>
        <v/>
      </c>
      <c r="X162" s="63" t="str">
        <f>IFERROR(ROUND($L162*VLOOKUP($M162,'Fast info vedlikeholdes sentral'!$B$15:$O$31,11,FALSE),0),"")</f>
        <v/>
      </c>
      <c r="Y162" s="63" t="str">
        <f>IFERROR(ROUND($L162*VLOOKUP($M162,'Fast info vedlikeholdes sentral'!$B$15:$O$31,12,FALSE),0),"")</f>
        <v/>
      </c>
      <c r="Z162" s="63" t="str">
        <f>IFERROR(ROUND($L162*VLOOKUP($M162,'Fast info vedlikeholdes sentral'!$B$15:$O$31,13,FALSE),0),"")</f>
        <v/>
      </c>
      <c r="AA162" s="63" t="str">
        <f>IFERROR(ROUND($L162*VLOOKUP($M162,'Fast info vedlikeholdes sentral'!$B$15:$O$31,14,FALSE),0),"")</f>
        <v/>
      </c>
    </row>
    <row r="163" spans="1:27" ht="15.75" customHeight="1" x14ac:dyDescent="0.25">
      <c r="A163" s="22" t="str">
        <f t="shared" si="18"/>
        <v/>
      </c>
      <c r="B163" s="39" t="str">
        <f>IF(A163="group trans_id",MIN($B$28:B162)-1,"")</f>
        <v/>
      </c>
      <c r="C163" s="22">
        <v>0</v>
      </c>
      <c r="D163" s="27"/>
      <c r="E163" s="27" t="str">
        <f t="shared" si="19"/>
        <v/>
      </c>
      <c r="F163" s="27" t="str">
        <f t="shared" si="20"/>
        <v/>
      </c>
      <c r="G163" s="27" t="str">
        <f t="shared" si="21"/>
        <v/>
      </c>
      <c r="H163" s="27" t="str">
        <f t="shared" si="22"/>
        <v/>
      </c>
      <c r="I163" s="27"/>
      <c r="J163" s="27"/>
      <c r="K163" s="27"/>
      <c r="L163" s="62"/>
      <c r="M163" s="65"/>
      <c r="N163" s="62">
        <f t="shared" si="23"/>
        <v>0</v>
      </c>
      <c r="O163" s="63" t="str">
        <f>IFERROR(ROUND($L163*VLOOKUP($M163,'Fast info vedlikeholdes sentral'!$B$15:$O$31,2,FALSE),0),"")</f>
        <v/>
      </c>
      <c r="P163" s="63" t="str">
        <f>IFERROR(ROUND($L163*VLOOKUP($M163,'Fast info vedlikeholdes sentral'!$B$15:$O$31,3,FALSE),0),"")</f>
        <v/>
      </c>
      <c r="Q163" s="63" t="str">
        <f>IFERROR(ROUND($L163*VLOOKUP($M163,'Fast info vedlikeholdes sentral'!$B$15:$O$31,4,FALSE),0),"")</f>
        <v/>
      </c>
      <c r="R163" s="63" t="str">
        <f>IFERROR(ROUND($L163*VLOOKUP($M163,'Fast info vedlikeholdes sentral'!$B$15:$O$31,5,FALSE),0),"")</f>
        <v/>
      </c>
      <c r="S163" s="63" t="str">
        <f>IFERROR(ROUND($L163*VLOOKUP($M163,'Fast info vedlikeholdes sentral'!$B$15:$O$31,6,FALSE),0),"")</f>
        <v/>
      </c>
      <c r="T163" s="63" t="str">
        <f>IFERROR(ROUND($L163*VLOOKUP($M163,'Fast info vedlikeholdes sentral'!$B$15:$O$31,7,FALSE),0),"")</f>
        <v/>
      </c>
      <c r="U163" s="63" t="str">
        <f>IFERROR(ROUND($L163*VLOOKUP($M163,'Fast info vedlikeholdes sentral'!$B$15:$O$31,8,FALSE),0),"")</f>
        <v/>
      </c>
      <c r="V163" s="63" t="str">
        <f>IFERROR(ROUND($L163*VLOOKUP($M163,'Fast info vedlikeholdes sentral'!$B$15:$O$31,9,FALSE),0),"")</f>
        <v/>
      </c>
      <c r="W163" s="63" t="str">
        <f>IFERROR(ROUND($L163*VLOOKUP($M163,'Fast info vedlikeholdes sentral'!$B$15:$O$31,10,FALSE),0),"")</f>
        <v/>
      </c>
      <c r="X163" s="63" t="str">
        <f>IFERROR(ROUND($L163*VLOOKUP($M163,'Fast info vedlikeholdes sentral'!$B$15:$O$31,11,FALSE),0),"")</f>
        <v/>
      </c>
      <c r="Y163" s="63" t="str">
        <f>IFERROR(ROUND($L163*VLOOKUP($M163,'Fast info vedlikeholdes sentral'!$B$15:$O$31,12,FALSE),0),"")</f>
        <v/>
      </c>
      <c r="Z163" s="63" t="str">
        <f>IFERROR(ROUND($L163*VLOOKUP($M163,'Fast info vedlikeholdes sentral'!$B$15:$O$31,13,FALSE),0),"")</f>
        <v/>
      </c>
      <c r="AA163" s="63" t="str">
        <f>IFERROR(ROUND($L163*VLOOKUP($M163,'Fast info vedlikeholdes sentral'!$B$15:$O$31,14,FALSE),0),"")</f>
        <v/>
      </c>
    </row>
    <row r="164" spans="1:27" ht="15.75" customHeight="1" x14ac:dyDescent="0.25">
      <c r="A164" s="22" t="str">
        <f t="shared" si="18"/>
        <v/>
      </c>
      <c r="B164" s="39" t="str">
        <f>IF(A164="group trans_id",MIN($B$28:B163)-1,"")</f>
        <v/>
      </c>
      <c r="C164" s="22">
        <v>0</v>
      </c>
      <c r="D164" s="27"/>
      <c r="E164" s="27" t="str">
        <f t="shared" si="19"/>
        <v/>
      </c>
      <c r="F164" s="27" t="str">
        <f t="shared" si="20"/>
        <v/>
      </c>
      <c r="G164" s="27" t="str">
        <f t="shared" si="21"/>
        <v/>
      </c>
      <c r="H164" s="27" t="str">
        <f t="shared" si="22"/>
        <v/>
      </c>
      <c r="I164" s="27"/>
      <c r="J164" s="27"/>
      <c r="K164" s="27"/>
      <c r="L164" s="62"/>
      <c r="M164" s="65"/>
      <c r="N164" s="62">
        <f t="shared" si="23"/>
        <v>0</v>
      </c>
      <c r="O164" s="63" t="str">
        <f>IFERROR(ROUND($L164*VLOOKUP($M164,'Fast info vedlikeholdes sentral'!$B$15:$O$31,2,FALSE),0),"")</f>
        <v/>
      </c>
      <c r="P164" s="63" t="str">
        <f>IFERROR(ROUND($L164*VLOOKUP($M164,'Fast info vedlikeholdes sentral'!$B$15:$O$31,3,FALSE),0),"")</f>
        <v/>
      </c>
      <c r="Q164" s="63" t="str">
        <f>IFERROR(ROUND($L164*VLOOKUP($M164,'Fast info vedlikeholdes sentral'!$B$15:$O$31,4,FALSE),0),"")</f>
        <v/>
      </c>
      <c r="R164" s="63" t="str">
        <f>IFERROR(ROUND($L164*VLOOKUP($M164,'Fast info vedlikeholdes sentral'!$B$15:$O$31,5,FALSE),0),"")</f>
        <v/>
      </c>
      <c r="S164" s="63" t="str">
        <f>IFERROR(ROUND($L164*VLOOKUP($M164,'Fast info vedlikeholdes sentral'!$B$15:$O$31,6,FALSE),0),"")</f>
        <v/>
      </c>
      <c r="T164" s="63" t="str">
        <f>IFERROR(ROUND($L164*VLOOKUP($M164,'Fast info vedlikeholdes sentral'!$B$15:$O$31,7,FALSE),0),"")</f>
        <v/>
      </c>
      <c r="U164" s="63" t="str">
        <f>IFERROR(ROUND($L164*VLOOKUP($M164,'Fast info vedlikeholdes sentral'!$B$15:$O$31,8,FALSE),0),"")</f>
        <v/>
      </c>
      <c r="V164" s="63" t="str">
        <f>IFERROR(ROUND($L164*VLOOKUP($M164,'Fast info vedlikeholdes sentral'!$B$15:$O$31,9,FALSE),0),"")</f>
        <v/>
      </c>
      <c r="W164" s="63" t="str">
        <f>IFERROR(ROUND($L164*VLOOKUP($M164,'Fast info vedlikeholdes sentral'!$B$15:$O$31,10,FALSE),0),"")</f>
        <v/>
      </c>
      <c r="X164" s="63" t="str">
        <f>IFERROR(ROUND($L164*VLOOKUP($M164,'Fast info vedlikeholdes sentral'!$B$15:$O$31,11,FALSE),0),"")</f>
        <v/>
      </c>
      <c r="Y164" s="63" t="str">
        <f>IFERROR(ROUND($L164*VLOOKUP($M164,'Fast info vedlikeholdes sentral'!$B$15:$O$31,12,FALSE),0),"")</f>
        <v/>
      </c>
      <c r="Z164" s="63" t="str">
        <f>IFERROR(ROUND($L164*VLOOKUP($M164,'Fast info vedlikeholdes sentral'!$B$15:$O$31,13,FALSE),0),"")</f>
        <v/>
      </c>
      <c r="AA164" s="63" t="str">
        <f>IFERROR(ROUND($L164*VLOOKUP($M164,'Fast info vedlikeholdes sentral'!$B$15:$O$31,14,FALSE),0),"")</f>
        <v/>
      </c>
    </row>
    <row r="165" spans="1:27" ht="15.75" customHeight="1" x14ac:dyDescent="0.25">
      <c r="A165" s="22" t="str">
        <f t="shared" si="18"/>
        <v/>
      </c>
      <c r="B165" s="39" t="str">
        <f>IF(A165="group trans_id",MIN($B$28:B164)-1,"")</f>
        <v/>
      </c>
      <c r="C165" s="22">
        <v>0</v>
      </c>
      <c r="D165" s="27"/>
      <c r="E165" s="27" t="str">
        <f t="shared" si="19"/>
        <v/>
      </c>
      <c r="F165" s="27" t="str">
        <f t="shared" si="20"/>
        <v/>
      </c>
      <c r="G165" s="27" t="str">
        <f t="shared" si="21"/>
        <v/>
      </c>
      <c r="H165" s="27" t="str">
        <f t="shared" si="22"/>
        <v/>
      </c>
      <c r="I165" s="27"/>
      <c r="J165" s="27"/>
      <c r="K165" s="27"/>
      <c r="L165" s="62"/>
      <c r="M165" s="65"/>
      <c r="N165" s="62">
        <f t="shared" si="23"/>
        <v>0</v>
      </c>
      <c r="O165" s="63" t="str">
        <f>IFERROR(ROUND($L165*VLOOKUP($M165,'Fast info vedlikeholdes sentral'!$B$15:$O$31,2,FALSE),0),"")</f>
        <v/>
      </c>
      <c r="P165" s="63" t="str">
        <f>IFERROR(ROUND($L165*VLOOKUP($M165,'Fast info vedlikeholdes sentral'!$B$15:$O$31,3,FALSE),0),"")</f>
        <v/>
      </c>
      <c r="Q165" s="63" t="str">
        <f>IFERROR(ROUND($L165*VLOOKUP($M165,'Fast info vedlikeholdes sentral'!$B$15:$O$31,4,FALSE),0),"")</f>
        <v/>
      </c>
      <c r="R165" s="63" t="str">
        <f>IFERROR(ROUND($L165*VLOOKUP($M165,'Fast info vedlikeholdes sentral'!$B$15:$O$31,5,FALSE),0),"")</f>
        <v/>
      </c>
      <c r="S165" s="63" t="str">
        <f>IFERROR(ROUND($L165*VLOOKUP($M165,'Fast info vedlikeholdes sentral'!$B$15:$O$31,6,FALSE),0),"")</f>
        <v/>
      </c>
      <c r="T165" s="63" t="str">
        <f>IFERROR(ROUND($L165*VLOOKUP($M165,'Fast info vedlikeholdes sentral'!$B$15:$O$31,7,FALSE),0),"")</f>
        <v/>
      </c>
      <c r="U165" s="63" t="str">
        <f>IFERROR(ROUND($L165*VLOOKUP($M165,'Fast info vedlikeholdes sentral'!$B$15:$O$31,8,FALSE),0),"")</f>
        <v/>
      </c>
      <c r="V165" s="63" t="str">
        <f>IFERROR(ROUND($L165*VLOOKUP($M165,'Fast info vedlikeholdes sentral'!$B$15:$O$31,9,FALSE),0),"")</f>
        <v/>
      </c>
      <c r="W165" s="63" t="str">
        <f>IFERROR(ROUND($L165*VLOOKUP($M165,'Fast info vedlikeholdes sentral'!$B$15:$O$31,10,FALSE),0),"")</f>
        <v/>
      </c>
      <c r="X165" s="63" t="str">
        <f>IFERROR(ROUND($L165*VLOOKUP($M165,'Fast info vedlikeholdes sentral'!$B$15:$O$31,11,FALSE),0),"")</f>
        <v/>
      </c>
      <c r="Y165" s="63" t="str">
        <f>IFERROR(ROUND($L165*VLOOKUP($M165,'Fast info vedlikeholdes sentral'!$B$15:$O$31,12,FALSE),0),"")</f>
        <v/>
      </c>
      <c r="Z165" s="63" t="str">
        <f>IFERROR(ROUND($L165*VLOOKUP($M165,'Fast info vedlikeholdes sentral'!$B$15:$O$31,13,FALSE),0),"")</f>
        <v/>
      </c>
      <c r="AA165" s="63" t="str">
        <f>IFERROR(ROUND($L165*VLOOKUP($M165,'Fast info vedlikeholdes sentral'!$B$15:$O$31,14,FALSE),0),"")</f>
        <v/>
      </c>
    </row>
    <row r="166" spans="1:27" ht="15.75" customHeight="1" x14ac:dyDescent="0.25">
      <c r="A166" s="22" t="str">
        <f t="shared" si="18"/>
        <v/>
      </c>
      <c r="B166" s="39" t="str">
        <f>IF(A166="group trans_id",MIN($B$28:B165)-1,"")</f>
        <v/>
      </c>
      <c r="C166" s="22">
        <v>0</v>
      </c>
      <c r="D166" s="27"/>
      <c r="E166" s="27" t="str">
        <f t="shared" si="19"/>
        <v/>
      </c>
      <c r="F166" s="27" t="str">
        <f t="shared" si="20"/>
        <v/>
      </c>
      <c r="G166" s="27" t="str">
        <f t="shared" si="21"/>
        <v/>
      </c>
      <c r="H166" s="27" t="str">
        <f t="shared" si="22"/>
        <v/>
      </c>
      <c r="I166" s="27"/>
      <c r="J166" s="27"/>
      <c r="K166" s="27"/>
      <c r="L166" s="62"/>
      <c r="M166" s="65"/>
      <c r="N166" s="62">
        <f t="shared" si="23"/>
        <v>0</v>
      </c>
      <c r="O166" s="63" t="str">
        <f>IFERROR(ROUND($L166*VLOOKUP($M166,'Fast info vedlikeholdes sentral'!$B$15:$O$31,2,FALSE),0),"")</f>
        <v/>
      </c>
      <c r="P166" s="63" t="str">
        <f>IFERROR(ROUND($L166*VLOOKUP($M166,'Fast info vedlikeholdes sentral'!$B$15:$O$31,3,FALSE),0),"")</f>
        <v/>
      </c>
      <c r="Q166" s="63" t="str">
        <f>IFERROR(ROUND($L166*VLOOKUP($M166,'Fast info vedlikeholdes sentral'!$B$15:$O$31,4,FALSE),0),"")</f>
        <v/>
      </c>
      <c r="R166" s="63" t="str">
        <f>IFERROR(ROUND($L166*VLOOKUP($M166,'Fast info vedlikeholdes sentral'!$B$15:$O$31,5,FALSE),0),"")</f>
        <v/>
      </c>
      <c r="S166" s="63" t="str">
        <f>IFERROR(ROUND($L166*VLOOKUP($M166,'Fast info vedlikeholdes sentral'!$B$15:$O$31,6,FALSE),0),"")</f>
        <v/>
      </c>
      <c r="T166" s="63" t="str">
        <f>IFERROR(ROUND($L166*VLOOKUP($M166,'Fast info vedlikeholdes sentral'!$B$15:$O$31,7,FALSE),0),"")</f>
        <v/>
      </c>
      <c r="U166" s="63" t="str">
        <f>IFERROR(ROUND($L166*VLOOKUP($M166,'Fast info vedlikeholdes sentral'!$B$15:$O$31,8,FALSE),0),"")</f>
        <v/>
      </c>
      <c r="V166" s="63" t="str">
        <f>IFERROR(ROUND($L166*VLOOKUP($M166,'Fast info vedlikeholdes sentral'!$B$15:$O$31,9,FALSE),0),"")</f>
        <v/>
      </c>
      <c r="W166" s="63" t="str">
        <f>IFERROR(ROUND($L166*VLOOKUP($M166,'Fast info vedlikeholdes sentral'!$B$15:$O$31,10,FALSE),0),"")</f>
        <v/>
      </c>
      <c r="X166" s="63" t="str">
        <f>IFERROR(ROUND($L166*VLOOKUP($M166,'Fast info vedlikeholdes sentral'!$B$15:$O$31,11,FALSE),0),"")</f>
        <v/>
      </c>
      <c r="Y166" s="63" t="str">
        <f>IFERROR(ROUND($L166*VLOOKUP($M166,'Fast info vedlikeholdes sentral'!$B$15:$O$31,12,FALSE),0),"")</f>
        <v/>
      </c>
      <c r="Z166" s="63" t="str">
        <f>IFERROR(ROUND($L166*VLOOKUP($M166,'Fast info vedlikeholdes sentral'!$B$15:$O$31,13,FALSE),0),"")</f>
        <v/>
      </c>
      <c r="AA166" s="63" t="str">
        <f>IFERROR(ROUND($L166*VLOOKUP($M166,'Fast info vedlikeholdes sentral'!$B$15:$O$31,14,FALSE),0),"")</f>
        <v/>
      </c>
    </row>
    <row r="167" spans="1:27" ht="15.75" customHeight="1" x14ac:dyDescent="0.25">
      <c r="A167" s="22" t="str">
        <f t="shared" si="18"/>
        <v/>
      </c>
      <c r="B167" s="39" t="str">
        <f>IF(A167="group trans_id",MIN($B$28:B166)-1,"")</f>
        <v/>
      </c>
      <c r="C167" s="22">
        <v>0</v>
      </c>
      <c r="D167" s="27"/>
      <c r="E167" s="27" t="str">
        <f t="shared" si="19"/>
        <v/>
      </c>
      <c r="F167" s="27" t="str">
        <f t="shared" si="20"/>
        <v/>
      </c>
      <c r="G167" s="27" t="str">
        <f t="shared" si="21"/>
        <v/>
      </c>
      <c r="H167" s="27" t="str">
        <f t="shared" si="22"/>
        <v/>
      </c>
      <c r="I167" s="27"/>
      <c r="J167" s="27"/>
      <c r="K167" s="27"/>
      <c r="L167" s="62"/>
      <c r="M167" s="65"/>
      <c r="N167" s="62">
        <f t="shared" si="23"/>
        <v>0</v>
      </c>
      <c r="O167" s="63" t="str">
        <f>IFERROR(ROUND($L167*VLOOKUP($M167,'Fast info vedlikeholdes sentral'!$B$15:$O$31,2,FALSE),0),"")</f>
        <v/>
      </c>
      <c r="P167" s="63" t="str">
        <f>IFERROR(ROUND($L167*VLOOKUP($M167,'Fast info vedlikeholdes sentral'!$B$15:$O$31,3,FALSE),0),"")</f>
        <v/>
      </c>
      <c r="Q167" s="63" t="str">
        <f>IFERROR(ROUND($L167*VLOOKUP($M167,'Fast info vedlikeholdes sentral'!$B$15:$O$31,4,FALSE),0),"")</f>
        <v/>
      </c>
      <c r="R167" s="63" t="str">
        <f>IFERROR(ROUND($L167*VLOOKUP($M167,'Fast info vedlikeholdes sentral'!$B$15:$O$31,5,FALSE),0),"")</f>
        <v/>
      </c>
      <c r="S167" s="63" t="str">
        <f>IFERROR(ROUND($L167*VLOOKUP($M167,'Fast info vedlikeholdes sentral'!$B$15:$O$31,6,FALSE),0),"")</f>
        <v/>
      </c>
      <c r="T167" s="63" t="str">
        <f>IFERROR(ROUND($L167*VLOOKUP($M167,'Fast info vedlikeholdes sentral'!$B$15:$O$31,7,FALSE),0),"")</f>
        <v/>
      </c>
      <c r="U167" s="63" t="str">
        <f>IFERROR(ROUND($L167*VLOOKUP($M167,'Fast info vedlikeholdes sentral'!$B$15:$O$31,8,FALSE),0),"")</f>
        <v/>
      </c>
      <c r="V167" s="63" t="str">
        <f>IFERROR(ROUND($L167*VLOOKUP($M167,'Fast info vedlikeholdes sentral'!$B$15:$O$31,9,FALSE),0),"")</f>
        <v/>
      </c>
      <c r="W167" s="63" t="str">
        <f>IFERROR(ROUND($L167*VLOOKUP($M167,'Fast info vedlikeholdes sentral'!$B$15:$O$31,10,FALSE),0),"")</f>
        <v/>
      </c>
      <c r="X167" s="63" t="str">
        <f>IFERROR(ROUND($L167*VLOOKUP($M167,'Fast info vedlikeholdes sentral'!$B$15:$O$31,11,FALSE),0),"")</f>
        <v/>
      </c>
      <c r="Y167" s="63" t="str">
        <f>IFERROR(ROUND($L167*VLOOKUP($M167,'Fast info vedlikeholdes sentral'!$B$15:$O$31,12,FALSE),0),"")</f>
        <v/>
      </c>
      <c r="Z167" s="63" t="str">
        <f>IFERROR(ROUND($L167*VLOOKUP($M167,'Fast info vedlikeholdes sentral'!$B$15:$O$31,13,FALSE),0),"")</f>
        <v/>
      </c>
      <c r="AA167" s="63" t="str">
        <f>IFERROR(ROUND($L167*VLOOKUP($M167,'Fast info vedlikeholdes sentral'!$B$15:$O$31,14,FALSE),0),"")</f>
        <v/>
      </c>
    </row>
    <row r="168" spans="1:27" ht="15.75" customHeight="1" x14ac:dyDescent="0.25">
      <c r="A168" s="22" t="str">
        <f t="shared" si="18"/>
        <v/>
      </c>
      <c r="B168" s="39" t="str">
        <f>IF(A168="group trans_id",MIN($B$28:B167)-1,"")</f>
        <v/>
      </c>
      <c r="C168" s="22">
        <v>0</v>
      </c>
      <c r="D168" s="27"/>
      <c r="E168" s="27" t="str">
        <f t="shared" si="19"/>
        <v/>
      </c>
      <c r="F168" s="27" t="str">
        <f t="shared" si="20"/>
        <v/>
      </c>
      <c r="G168" s="27" t="str">
        <f t="shared" si="21"/>
        <v/>
      </c>
      <c r="H168" s="27" t="str">
        <f t="shared" si="22"/>
        <v/>
      </c>
      <c r="I168" s="27"/>
      <c r="J168" s="27"/>
      <c r="K168" s="27"/>
      <c r="L168" s="62"/>
      <c r="M168" s="65"/>
      <c r="N168" s="62">
        <f t="shared" si="23"/>
        <v>0</v>
      </c>
      <c r="O168" s="63" t="str">
        <f>IFERROR(ROUND($L168*VLOOKUP($M168,'Fast info vedlikeholdes sentral'!$B$15:$O$31,2,FALSE),0),"")</f>
        <v/>
      </c>
      <c r="P168" s="63" t="str">
        <f>IFERROR(ROUND($L168*VLOOKUP($M168,'Fast info vedlikeholdes sentral'!$B$15:$O$31,3,FALSE),0),"")</f>
        <v/>
      </c>
      <c r="Q168" s="63" t="str">
        <f>IFERROR(ROUND($L168*VLOOKUP($M168,'Fast info vedlikeholdes sentral'!$B$15:$O$31,4,FALSE),0),"")</f>
        <v/>
      </c>
      <c r="R168" s="63" t="str">
        <f>IFERROR(ROUND($L168*VLOOKUP($M168,'Fast info vedlikeholdes sentral'!$B$15:$O$31,5,FALSE),0),"")</f>
        <v/>
      </c>
      <c r="S168" s="63" t="str">
        <f>IFERROR(ROUND($L168*VLOOKUP($M168,'Fast info vedlikeholdes sentral'!$B$15:$O$31,6,FALSE),0),"")</f>
        <v/>
      </c>
      <c r="T168" s="63" t="str">
        <f>IFERROR(ROUND($L168*VLOOKUP($M168,'Fast info vedlikeholdes sentral'!$B$15:$O$31,7,FALSE),0),"")</f>
        <v/>
      </c>
      <c r="U168" s="63" t="str">
        <f>IFERROR(ROUND($L168*VLOOKUP($M168,'Fast info vedlikeholdes sentral'!$B$15:$O$31,8,FALSE),0),"")</f>
        <v/>
      </c>
      <c r="V168" s="63" t="str">
        <f>IFERROR(ROUND($L168*VLOOKUP($M168,'Fast info vedlikeholdes sentral'!$B$15:$O$31,9,FALSE),0),"")</f>
        <v/>
      </c>
      <c r="W168" s="63" t="str">
        <f>IFERROR(ROUND($L168*VLOOKUP($M168,'Fast info vedlikeholdes sentral'!$B$15:$O$31,10,FALSE),0),"")</f>
        <v/>
      </c>
      <c r="X168" s="63" t="str">
        <f>IFERROR(ROUND($L168*VLOOKUP($M168,'Fast info vedlikeholdes sentral'!$B$15:$O$31,11,FALSE),0),"")</f>
        <v/>
      </c>
      <c r="Y168" s="63" t="str">
        <f>IFERROR(ROUND($L168*VLOOKUP($M168,'Fast info vedlikeholdes sentral'!$B$15:$O$31,12,FALSE),0),"")</f>
        <v/>
      </c>
      <c r="Z168" s="63" t="str">
        <f>IFERROR(ROUND($L168*VLOOKUP($M168,'Fast info vedlikeholdes sentral'!$B$15:$O$31,13,FALSE),0),"")</f>
        <v/>
      </c>
      <c r="AA168" s="63" t="str">
        <f>IFERROR(ROUND($L168*VLOOKUP($M168,'Fast info vedlikeholdes sentral'!$B$15:$O$31,14,FALSE),0),"")</f>
        <v/>
      </c>
    </row>
    <row r="169" spans="1:27" ht="15.75" customHeight="1" x14ac:dyDescent="0.25">
      <c r="A169" s="22" t="str">
        <f t="shared" si="18"/>
        <v/>
      </c>
      <c r="B169" s="39" t="str">
        <f>IF(A169="group trans_id",MIN($B$28:B168)-1,"")</f>
        <v/>
      </c>
      <c r="C169" s="22">
        <v>0</v>
      </c>
      <c r="D169" s="27"/>
      <c r="E169" s="27" t="str">
        <f t="shared" si="19"/>
        <v/>
      </c>
      <c r="F169" s="27" t="str">
        <f t="shared" si="20"/>
        <v/>
      </c>
      <c r="G169" s="27" t="str">
        <f t="shared" si="21"/>
        <v/>
      </c>
      <c r="H169" s="27" t="str">
        <f t="shared" si="22"/>
        <v/>
      </c>
      <c r="I169" s="27"/>
      <c r="J169" s="27"/>
      <c r="K169" s="27"/>
      <c r="L169" s="62"/>
      <c r="M169" s="65"/>
      <c r="N169" s="62">
        <f t="shared" si="23"/>
        <v>0</v>
      </c>
      <c r="O169" s="63" t="str">
        <f>IFERROR(ROUND($L169*VLOOKUP($M169,'Fast info vedlikeholdes sentral'!$B$15:$O$31,2,FALSE),0),"")</f>
        <v/>
      </c>
      <c r="P169" s="63" t="str">
        <f>IFERROR(ROUND($L169*VLOOKUP($M169,'Fast info vedlikeholdes sentral'!$B$15:$O$31,3,FALSE),0),"")</f>
        <v/>
      </c>
      <c r="Q169" s="63" t="str">
        <f>IFERROR(ROUND($L169*VLOOKUP($M169,'Fast info vedlikeholdes sentral'!$B$15:$O$31,4,FALSE),0),"")</f>
        <v/>
      </c>
      <c r="R169" s="63" t="str">
        <f>IFERROR(ROUND($L169*VLOOKUP($M169,'Fast info vedlikeholdes sentral'!$B$15:$O$31,5,FALSE),0),"")</f>
        <v/>
      </c>
      <c r="S169" s="63" t="str">
        <f>IFERROR(ROUND($L169*VLOOKUP($M169,'Fast info vedlikeholdes sentral'!$B$15:$O$31,6,FALSE),0),"")</f>
        <v/>
      </c>
      <c r="T169" s="63" t="str">
        <f>IFERROR(ROUND($L169*VLOOKUP($M169,'Fast info vedlikeholdes sentral'!$B$15:$O$31,7,FALSE),0),"")</f>
        <v/>
      </c>
      <c r="U169" s="63" t="str">
        <f>IFERROR(ROUND($L169*VLOOKUP($M169,'Fast info vedlikeholdes sentral'!$B$15:$O$31,8,FALSE),0),"")</f>
        <v/>
      </c>
      <c r="V169" s="63" t="str">
        <f>IFERROR(ROUND($L169*VLOOKUP($M169,'Fast info vedlikeholdes sentral'!$B$15:$O$31,9,FALSE),0),"")</f>
        <v/>
      </c>
      <c r="W169" s="63" t="str">
        <f>IFERROR(ROUND($L169*VLOOKUP($M169,'Fast info vedlikeholdes sentral'!$B$15:$O$31,10,FALSE),0),"")</f>
        <v/>
      </c>
      <c r="X169" s="63" t="str">
        <f>IFERROR(ROUND($L169*VLOOKUP($M169,'Fast info vedlikeholdes sentral'!$B$15:$O$31,11,FALSE),0),"")</f>
        <v/>
      </c>
      <c r="Y169" s="63" t="str">
        <f>IFERROR(ROUND($L169*VLOOKUP($M169,'Fast info vedlikeholdes sentral'!$B$15:$O$31,12,FALSE),0),"")</f>
        <v/>
      </c>
      <c r="Z169" s="63" t="str">
        <f>IFERROR(ROUND($L169*VLOOKUP($M169,'Fast info vedlikeholdes sentral'!$B$15:$O$31,13,FALSE),0),"")</f>
        <v/>
      </c>
      <c r="AA169" s="63" t="str">
        <f>IFERROR(ROUND($L169*VLOOKUP($M169,'Fast info vedlikeholdes sentral'!$B$15:$O$31,14,FALSE),0),"")</f>
        <v/>
      </c>
    </row>
    <row r="170" spans="1:27" ht="15.75" customHeight="1" x14ac:dyDescent="0.25">
      <c r="A170" s="22" t="str">
        <f t="shared" si="18"/>
        <v/>
      </c>
      <c r="B170" s="39" t="str">
        <f>IF(A170="group trans_id",MIN($B$28:B169)-1,"")</f>
        <v/>
      </c>
      <c r="C170" s="22">
        <v>0</v>
      </c>
      <c r="D170" s="27"/>
      <c r="E170" s="27" t="str">
        <f t="shared" si="19"/>
        <v/>
      </c>
      <c r="F170" s="27" t="str">
        <f t="shared" si="20"/>
        <v/>
      </c>
      <c r="G170" s="27" t="str">
        <f t="shared" si="21"/>
        <v/>
      </c>
      <c r="H170" s="27" t="str">
        <f t="shared" si="22"/>
        <v/>
      </c>
      <c r="I170" s="27"/>
      <c r="J170" s="27"/>
      <c r="K170" s="27"/>
      <c r="L170" s="62"/>
      <c r="M170" s="65"/>
      <c r="N170" s="62">
        <f t="shared" si="23"/>
        <v>0</v>
      </c>
      <c r="O170" s="63" t="str">
        <f>IFERROR(ROUND($L170*VLOOKUP($M170,'Fast info vedlikeholdes sentral'!$B$15:$O$31,2,FALSE),0),"")</f>
        <v/>
      </c>
      <c r="P170" s="63" t="str">
        <f>IFERROR(ROUND($L170*VLOOKUP($M170,'Fast info vedlikeholdes sentral'!$B$15:$O$31,3,FALSE),0),"")</f>
        <v/>
      </c>
      <c r="Q170" s="63" t="str">
        <f>IFERROR(ROUND($L170*VLOOKUP($M170,'Fast info vedlikeholdes sentral'!$B$15:$O$31,4,FALSE),0),"")</f>
        <v/>
      </c>
      <c r="R170" s="63" t="str">
        <f>IFERROR(ROUND($L170*VLOOKUP($M170,'Fast info vedlikeholdes sentral'!$B$15:$O$31,5,FALSE),0),"")</f>
        <v/>
      </c>
      <c r="S170" s="63" t="str">
        <f>IFERROR(ROUND($L170*VLOOKUP($M170,'Fast info vedlikeholdes sentral'!$B$15:$O$31,6,FALSE),0),"")</f>
        <v/>
      </c>
      <c r="T170" s="63" t="str">
        <f>IFERROR(ROUND($L170*VLOOKUP($M170,'Fast info vedlikeholdes sentral'!$B$15:$O$31,7,FALSE),0),"")</f>
        <v/>
      </c>
      <c r="U170" s="63" t="str">
        <f>IFERROR(ROUND($L170*VLOOKUP($M170,'Fast info vedlikeholdes sentral'!$B$15:$O$31,8,FALSE),0),"")</f>
        <v/>
      </c>
      <c r="V170" s="63" t="str">
        <f>IFERROR(ROUND($L170*VLOOKUP($M170,'Fast info vedlikeholdes sentral'!$B$15:$O$31,9,FALSE),0),"")</f>
        <v/>
      </c>
      <c r="W170" s="63" t="str">
        <f>IFERROR(ROUND($L170*VLOOKUP($M170,'Fast info vedlikeholdes sentral'!$B$15:$O$31,10,FALSE),0),"")</f>
        <v/>
      </c>
      <c r="X170" s="63" t="str">
        <f>IFERROR(ROUND($L170*VLOOKUP($M170,'Fast info vedlikeholdes sentral'!$B$15:$O$31,11,FALSE),0),"")</f>
        <v/>
      </c>
      <c r="Y170" s="63" t="str">
        <f>IFERROR(ROUND($L170*VLOOKUP($M170,'Fast info vedlikeholdes sentral'!$B$15:$O$31,12,FALSE),0),"")</f>
        <v/>
      </c>
      <c r="Z170" s="63" t="str">
        <f>IFERROR(ROUND($L170*VLOOKUP($M170,'Fast info vedlikeholdes sentral'!$B$15:$O$31,13,FALSE),0),"")</f>
        <v/>
      </c>
      <c r="AA170" s="63" t="str">
        <f>IFERROR(ROUND($L170*VLOOKUP($M170,'Fast info vedlikeholdes sentral'!$B$15:$O$31,14,FALSE),0),"")</f>
        <v/>
      </c>
    </row>
    <row r="171" spans="1:27" ht="15.75" customHeight="1" x14ac:dyDescent="0.25">
      <c r="A171" s="22" t="str">
        <f t="shared" si="18"/>
        <v/>
      </c>
      <c r="B171" s="39" t="str">
        <f>IF(A171="group trans_id",MIN($B$28:B170)-1,"")</f>
        <v/>
      </c>
      <c r="C171" s="22">
        <v>0</v>
      </c>
      <c r="D171" s="27"/>
      <c r="E171" s="27" t="str">
        <f t="shared" si="19"/>
        <v/>
      </c>
      <c r="F171" s="27" t="str">
        <f t="shared" si="20"/>
        <v/>
      </c>
      <c r="G171" s="27" t="str">
        <f t="shared" si="21"/>
        <v/>
      </c>
      <c r="H171" s="27" t="str">
        <f t="shared" si="22"/>
        <v/>
      </c>
      <c r="I171" s="27"/>
      <c r="J171" s="27"/>
      <c r="K171" s="27"/>
      <c r="L171" s="62"/>
      <c r="M171" s="65"/>
      <c r="N171" s="62">
        <f t="shared" si="23"/>
        <v>0</v>
      </c>
      <c r="O171" s="63" t="str">
        <f>IFERROR(ROUND($L171*VLOOKUP($M171,'Fast info vedlikeholdes sentral'!$B$15:$O$31,2,FALSE),0),"")</f>
        <v/>
      </c>
      <c r="P171" s="63" t="str">
        <f>IFERROR(ROUND($L171*VLOOKUP($M171,'Fast info vedlikeholdes sentral'!$B$15:$O$31,3,FALSE),0),"")</f>
        <v/>
      </c>
      <c r="Q171" s="63" t="str">
        <f>IFERROR(ROUND($L171*VLOOKUP($M171,'Fast info vedlikeholdes sentral'!$B$15:$O$31,4,FALSE),0),"")</f>
        <v/>
      </c>
      <c r="R171" s="63" t="str">
        <f>IFERROR(ROUND($L171*VLOOKUP($M171,'Fast info vedlikeholdes sentral'!$B$15:$O$31,5,FALSE),0),"")</f>
        <v/>
      </c>
      <c r="S171" s="63" t="str">
        <f>IFERROR(ROUND($L171*VLOOKUP($M171,'Fast info vedlikeholdes sentral'!$B$15:$O$31,6,FALSE),0),"")</f>
        <v/>
      </c>
      <c r="T171" s="63" t="str">
        <f>IFERROR(ROUND($L171*VLOOKUP($M171,'Fast info vedlikeholdes sentral'!$B$15:$O$31,7,FALSE),0),"")</f>
        <v/>
      </c>
      <c r="U171" s="63" t="str">
        <f>IFERROR(ROUND($L171*VLOOKUP($M171,'Fast info vedlikeholdes sentral'!$B$15:$O$31,8,FALSE),0),"")</f>
        <v/>
      </c>
      <c r="V171" s="63" t="str">
        <f>IFERROR(ROUND($L171*VLOOKUP($M171,'Fast info vedlikeholdes sentral'!$B$15:$O$31,9,FALSE),0),"")</f>
        <v/>
      </c>
      <c r="W171" s="63" t="str">
        <f>IFERROR(ROUND($L171*VLOOKUP($M171,'Fast info vedlikeholdes sentral'!$B$15:$O$31,10,FALSE),0),"")</f>
        <v/>
      </c>
      <c r="X171" s="63" t="str">
        <f>IFERROR(ROUND($L171*VLOOKUP($M171,'Fast info vedlikeholdes sentral'!$B$15:$O$31,11,FALSE),0),"")</f>
        <v/>
      </c>
      <c r="Y171" s="63" t="str">
        <f>IFERROR(ROUND($L171*VLOOKUP($M171,'Fast info vedlikeholdes sentral'!$B$15:$O$31,12,FALSE),0),"")</f>
        <v/>
      </c>
      <c r="Z171" s="63" t="str">
        <f>IFERROR(ROUND($L171*VLOOKUP($M171,'Fast info vedlikeholdes sentral'!$B$15:$O$31,13,FALSE),0),"")</f>
        <v/>
      </c>
      <c r="AA171" s="63" t="str">
        <f>IFERROR(ROUND($L171*VLOOKUP($M171,'Fast info vedlikeholdes sentral'!$B$15:$O$31,14,FALSE),0),"")</f>
        <v/>
      </c>
    </row>
    <row r="172" spans="1:27" ht="15.75" customHeight="1" x14ac:dyDescent="0.25">
      <c r="A172" s="22" t="str">
        <f t="shared" si="18"/>
        <v/>
      </c>
      <c r="B172" s="39" t="str">
        <f>IF(A172="group trans_id",MIN($B$28:B171)-1,"")</f>
        <v/>
      </c>
      <c r="C172" s="22">
        <v>0</v>
      </c>
      <c r="D172" s="27"/>
      <c r="E172" s="27" t="str">
        <f t="shared" si="19"/>
        <v/>
      </c>
      <c r="F172" s="27" t="str">
        <f t="shared" si="20"/>
        <v/>
      </c>
      <c r="G172" s="27" t="str">
        <f t="shared" si="21"/>
        <v/>
      </c>
      <c r="H172" s="27" t="str">
        <f t="shared" si="22"/>
        <v/>
      </c>
      <c r="I172" s="27"/>
      <c r="J172" s="27"/>
      <c r="K172" s="27"/>
      <c r="L172" s="62"/>
      <c r="M172" s="65"/>
      <c r="N172" s="62">
        <f t="shared" si="23"/>
        <v>0</v>
      </c>
      <c r="O172" s="63" t="str">
        <f>IFERROR(ROUND($L172*VLOOKUP($M172,'Fast info vedlikeholdes sentral'!$B$15:$O$31,2,FALSE),0),"")</f>
        <v/>
      </c>
      <c r="P172" s="63" t="str">
        <f>IFERROR(ROUND($L172*VLOOKUP($M172,'Fast info vedlikeholdes sentral'!$B$15:$O$31,3,FALSE),0),"")</f>
        <v/>
      </c>
      <c r="Q172" s="63" t="str">
        <f>IFERROR(ROUND($L172*VLOOKUP($M172,'Fast info vedlikeholdes sentral'!$B$15:$O$31,4,FALSE),0),"")</f>
        <v/>
      </c>
      <c r="R172" s="63" t="str">
        <f>IFERROR(ROUND($L172*VLOOKUP($M172,'Fast info vedlikeholdes sentral'!$B$15:$O$31,5,FALSE),0),"")</f>
        <v/>
      </c>
      <c r="S172" s="63" t="str">
        <f>IFERROR(ROUND($L172*VLOOKUP($M172,'Fast info vedlikeholdes sentral'!$B$15:$O$31,6,FALSE),0),"")</f>
        <v/>
      </c>
      <c r="T172" s="63" t="str">
        <f>IFERROR(ROUND($L172*VLOOKUP($M172,'Fast info vedlikeholdes sentral'!$B$15:$O$31,7,FALSE),0),"")</f>
        <v/>
      </c>
      <c r="U172" s="63" t="str">
        <f>IFERROR(ROUND($L172*VLOOKUP($M172,'Fast info vedlikeholdes sentral'!$B$15:$O$31,8,FALSE),0),"")</f>
        <v/>
      </c>
      <c r="V172" s="63" t="str">
        <f>IFERROR(ROUND($L172*VLOOKUP($M172,'Fast info vedlikeholdes sentral'!$B$15:$O$31,9,FALSE),0),"")</f>
        <v/>
      </c>
      <c r="W172" s="63" t="str">
        <f>IFERROR(ROUND($L172*VLOOKUP($M172,'Fast info vedlikeholdes sentral'!$B$15:$O$31,10,FALSE),0),"")</f>
        <v/>
      </c>
      <c r="X172" s="63" t="str">
        <f>IFERROR(ROUND($L172*VLOOKUP($M172,'Fast info vedlikeholdes sentral'!$B$15:$O$31,11,FALSE),0),"")</f>
        <v/>
      </c>
      <c r="Y172" s="63" t="str">
        <f>IFERROR(ROUND($L172*VLOOKUP($M172,'Fast info vedlikeholdes sentral'!$B$15:$O$31,12,FALSE),0),"")</f>
        <v/>
      </c>
      <c r="Z172" s="63" t="str">
        <f>IFERROR(ROUND($L172*VLOOKUP($M172,'Fast info vedlikeholdes sentral'!$B$15:$O$31,13,FALSE),0),"")</f>
        <v/>
      </c>
      <c r="AA172" s="63" t="str">
        <f>IFERROR(ROUND($L172*VLOOKUP($M172,'Fast info vedlikeholdes sentral'!$B$15:$O$31,14,FALSE),0),"")</f>
        <v/>
      </c>
    </row>
    <row r="173" spans="1:27" ht="15.75" customHeight="1" x14ac:dyDescent="0.25">
      <c r="A173" s="22" t="str">
        <f t="shared" si="18"/>
        <v/>
      </c>
      <c r="B173" s="39" t="str">
        <f>IF(A173="group trans_id",MIN($B$28:B172)-1,"")</f>
        <v/>
      </c>
      <c r="C173" s="22">
        <v>0</v>
      </c>
      <c r="D173" s="27"/>
      <c r="E173" s="27" t="str">
        <f t="shared" si="19"/>
        <v/>
      </c>
      <c r="F173" s="27" t="str">
        <f t="shared" si="20"/>
        <v/>
      </c>
      <c r="G173" s="27" t="str">
        <f t="shared" si="21"/>
        <v/>
      </c>
      <c r="H173" s="27" t="str">
        <f t="shared" si="22"/>
        <v/>
      </c>
      <c r="I173" s="27"/>
      <c r="J173" s="27"/>
      <c r="K173" s="27"/>
      <c r="L173" s="62"/>
      <c r="M173" s="65"/>
      <c r="N173" s="62">
        <f t="shared" si="23"/>
        <v>0</v>
      </c>
      <c r="O173" s="63" t="str">
        <f>IFERROR(ROUND($L173*VLOOKUP($M173,'Fast info vedlikeholdes sentral'!$B$15:$O$31,2,FALSE),0),"")</f>
        <v/>
      </c>
      <c r="P173" s="63" t="str">
        <f>IFERROR(ROUND($L173*VLOOKUP($M173,'Fast info vedlikeholdes sentral'!$B$15:$O$31,3,FALSE),0),"")</f>
        <v/>
      </c>
      <c r="Q173" s="63" t="str">
        <f>IFERROR(ROUND($L173*VLOOKUP($M173,'Fast info vedlikeholdes sentral'!$B$15:$O$31,4,FALSE),0),"")</f>
        <v/>
      </c>
      <c r="R173" s="63" t="str">
        <f>IFERROR(ROUND($L173*VLOOKUP($M173,'Fast info vedlikeholdes sentral'!$B$15:$O$31,5,FALSE),0),"")</f>
        <v/>
      </c>
      <c r="S173" s="63" t="str">
        <f>IFERROR(ROUND($L173*VLOOKUP($M173,'Fast info vedlikeholdes sentral'!$B$15:$O$31,6,FALSE),0),"")</f>
        <v/>
      </c>
      <c r="T173" s="63" t="str">
        <f>IFERROR(ROUND($L173*VLOOKUP($M173,'Fast info vedlikeholdes sentral'!$B$15:$O$31,7,FALSE),0),"")</f>
        <v/>
      </c>
      <c r="U173" s="63" t="str">
        <f>IFERROR(ROUND($L173*VLOOKUP($M173,'Fast info vedlikeholdes sentral'!$B$15:$O$31,8,FALSE),0),"")</f>
        <v/>
      </c>
      <c r="V173" s="63" t="str">
        <f>IFERROR(ROUND($L173*VLOOKUP($M173,'Fast info vedlikeholdes sentral'!$B$15:$O$31,9,FALSE),0),"")</f>
        <v/>
      </c>
      <c r="W173" s="63" t="str">
        <f>IFERROR(ROUND($L173*VLOOKUP($M173,'Fast info vedlikeholdes sentral'!$B$15:$O$31,10,FALSE),0),"")</f>
        <v/>
      </c>
      <c r="X173" s="63" t="str">
        <f>IFERROR(ROUND($L173*VLOOKUP($M173,'Fast info vedlikeholdes sentral'!$B$15:$O$31,11,FALSE),0),"")</f>
        <v/>
      </c>
      <c r="Y173" s="63" t="str">
        <f>IFERROR(ROUND($L173*VLOOKUP($M173,'Fast info vedlikeholdes sentral'!$B$15:$O$31,12,FALSE),0),"")</f>
        <v/>
      </c>
      <c r="Z173" s="63" t="str">
        <f>IFERROR(ROUND($L173*VLOOKUP($M173,'Fast info vedlikeholdes sentral'!$B$15:$O$31,13,FALSE),0),"")</f>
        <v/>
      </c>
      <c r="AA173" s="63" t="str">
        <f>IFERROR(ROUND($L173*VLOOKUP($M173,'Fast info vedlikeholdes sentral'!$B$15:$O$31,14,FALSE),0),"")</f>
        <v/>
      </c>
    </row>
    <row r="174" spans="1:27" ht="15.75" customHeight="1" x14ac:dyDescent="0.25">
      <c r="A174" s="22" t="str">
        <f t="shared" si="18"/>
        <v/>
      </c>
      <c r="B174" s="39" t="str">
        <f>IF(A174="group trans_id",MIN($B$28:B173)-1,"")</f>
        <v/>
      </c>
      <c r="C174" s="22">
        <v>0</v>
      </c>
      <c r="D174" s="27"/>
      <c r="E174" s="27" t="str">
        <f t="shared" si="19"/>
        <v/>
      </c>
      <c r="F174" s="27" t="str">
        <f t="shared" si="20"/>
        <v/>
      </c>
      <c r="G174" s="27" t="str">
        <f t="shared" si="21"/>
        <v/>
      </c>
      <c r="H174" s="27" t="str">
        <f t="shared" si="22"/>
        <v/>
      </c>
      <c r="I174" s="27"/>
      <c r="J174" s="27"/>
      <c r="K174" s="27"/>
      <c r="L174" s="62"/>
      <c r="M174" s="65"/>
      <c r="N174" s="62">
        <f t="shared" si="23"/>
        <v>0</v>
      </c>
      <c r="O174" s="63" t="str">
        <f>IFERROR(ROUND($L174*VLOOKUP($M174,'Fast info vedlikeholdes sentral'!$B$15:$O$31,2,FALSE),0),"")</f>
        <v/>
      </c>
      <c r="P174" s="63" t="str">
        <f>IFERROR(ROUND($L174*VLOOKUP($M174,'Fast info vedlikeholdes sentral'!$B$15:$O$31,3,FALSE),0),"")</f>
        <v/>
      </c>
      <c r="Q174" s="63" t="str">
        <f>IFERROR(ROUND($L174*VLOOKUP($M174,'Fast info vedlikeholdes sentral'!$B$15:$O$31,4,FALSE),0),"")</f>
        <v/>
      </c>
      <c r="R174" s="63" t="str">
        <f>IFERROR(ROUND($L174*VLOOKUP($M174,'Fast info vedlikeholdes sentral'!$B$15:$O$31,5,FALSE),0),"")</f>
        <v/>
      </c>
      <c r="S174" s="63" t="str">
        <f>IFERROR(ROUND($L174*VLOOKUP($M174,'Fast info vedlikeholdes sentral'!$B$15:$O$31,6,FALSE),0),"")</f>
        <v/>
      </c>
      <c r="T174" s="63" t="str">
        <f>IFERROR(ROUND($L174*VLOOKUP($M174,'Fast info vedlikeholdes sentral'!$B$15:$O$31,7,FALSE),0),"")</f>
        <v/>
      </c>
      <c r="U174" s="63" t="str">
        <f>IFERROR(ROUND($L174*VLOOKUP($M174,'Fast info vedlikeholdes sentral'!$B$15:$O$31,8,FALSE),0),"")</f>
        <v/>
      </c>
      <c r="V174" s="63" t="str">
        <f>IFERROR(ROUND($L174*VLOOKUP($M174,'Fast info vedlikeholdes sentral'!$B$15:$O$31,9,FALSE),0),"")</f>
        <v/>
      </c>
      <c r="W174" s="63" t="str">
        <f>IFERROR(ROUND($L174*VLOOKUP($M174,'Fast info vedlikeholdes sentral'!$B$15:$O$31,10,FALSE),0),"")</f>
        <v/>
      </c>
      <c r="X174" s="63" t="str">
        <f>IFERROR(ROUND($L174*VLOOKUP($M174,'Fast info vedlikeholdes sentral'!$B$15:$O$31,11,FALSE),0),"")</f>
        <v/>
      </c>
      <c r="Y174" s="63" t="str">
        <f>IFERROR(ROUND($L174*VLOOKUP($M174,'Fast info vedlikeholdes sentral'!$B$15:$O$31,12,FALSE),0),"")</f>
        <v/>
      </c>
      <c r="Z174" s="63" t="str">
        <f>IFERROR(ROUND($L174*VLOOKUP($M174,'Fast info vedlikeholdes sentral'!$B$15:$O$31,13,FALSE),0),"")</f>
        <v/>
      </c>
      <c r="AA174" s="63" t="str">
        <f>IFERROR(ROUND($L174*VLOOKUP($M174,'Fast info vedlikeholdes sentral'!$B$15:$O$31,14,FALSE),0),"")</f>
        <v/>
      </c>
    </row>
    <row r="175" spans="1:27" ht="15.75" customHeight="1" x14ac:dyDescent="0.25">
      <c r="A175" s="22" t="str">
        <f t="shared" si="18"/>
        <v/>
      </c>
      <c r="B175" s="39" t="str">
        <f>IF(A175="group trans_id",MIN($B$28:B174)-1,"")</f>
        <v/>
      </c>
      <c r="C175" s="22">
        <v>0</v>
      </c>
      <c r="D175" s="27"/>
      <c r="E175" s="27" t="str">
        <f t="shared" si="19"/>
        <v/>
      </c>
      <c r="F175" s="27" t="str">
        <f t="shared" si="20"/>
        <v/>
      </c>
      <c r="G175" s="27" t="str">
        <f t="shared" si="21"/>
        <v/>
      </c>
      <c r="H175" s="27" t="str">
        <f t="shared" si="22"/>
        <v/>
      </c>
      <c r="I175" s="27"/>
      <c r="J175" s="27"/>
      <c r="K175" s="27"/>
      <c r="L175" s="62"/>
      <c r="M175" s="65"/>
      <c r="N175" s="62">
        <f t="shared" si="23"/>
        <v>0</v>
      </c>
      <c r="O175" s="63" t="str">
        <f>IFERROR(ROUND($L175*VLOOKUP($M175,'Fast info vedlikeholdes sentral'!$B$15:$O$31,2,FALSE),0),"")</f>
        <v/>
      </c>
      <c r="P175" s="63" t="str">
        <f>IFERROR(ROUND($L175*VLOOKUP($M175,'Fast info vedlikeholdes sentral'!$B$15:$O$31,3,FALSE),0),"")</f>
        <v/>
      </c>
      <c r="Q175" s="63" t="str">
        <f>IFERROR(ROUND($L175*VLOOKUP($M175,'Fast info vedlikeholdes sentral'!$B$15:$O$31,4,FALSE),0),"")</f>
        <v/>
      </c>
      <c r="R175" s="63" t="str">
        <f>IFERROR(ROUND($L175*VLOOKUP($M175,'Fast info vedlikeholdes sentral'!$B$15:$O$31,5,FALSE),0),"")</f>
        <v/>
      </c>
      <c r="S175" s="63" t="str">
        <f>IFERROR(ROUND($L175*VLOOKUP($M175,'Fast info vedlikeholdes sentral'!$B$15:$O$31,6,FALSE),0),"")</f>
        <v/>
      </c>
      <c r="T175" s="63" t="str">
        <f>IFERROR(ROUND($L175*VLOOKUP($M175,'Fast info vedlikeholdes sentral'!$B$15:$O$31,7,FALSE),0),"")</f>
        <v/>
      </c>
      <c r="U175" s="63" t="str">
        <f>IFERROR(ROUND($L175*VLOOKUP($M175,'Fast info vedlikeholdes sentral'!$B$15:$O$31,8,FALSE),0),"")</f>
        <v/>
      </c>
      <c r="V175" s="63" t="str">
        <f>IFERROR(ROUND($L175*VLOOKUP($M175,'Fast info vedlikeholdes sentral'!$B$15:$O$31,9,FALSE),0),"")</f>
        <v/>
      </c>
      <c r="W175" s="63" t="str">
        <f>IFERROR(ROUND($L175*VLOOKUP($M175,'Fast info vedlikeholdes sentral'!$B$15:$O$31,10,FALSE),0),"")</f>
        <v/>
      </c>
      <c r="X175" s="63" t="str">
        <f>IFERROR(ROUND($L175*VLOOKUP($M175,'Fast info vedlikeholdes sentral'!$B$15:$O$31,11,FALSE),0),"")</f>
        <v/>
      </c>
      <c r="Y175" s="63" t="str">
        <f>IFERROR(ROUND($L175*VLOOKUP($M175,'Fast info vedlikeholdes sentral'!$B$15:$O$31,12,FALSE),0),"")</f>
        <v/>
      </c>
      <c r="Z175" s="63" t="str">
        <f>IFERROR(ROUND($L175*VLOOKUP($M175,'Fast info vedlikeholdes sentral'!$B$15:$O$31,13,FALSE),0),"")</f>
        <v/>
      </c>
      <c r="AA175" s="63" t="str">
        <f>IFERROR(ROUND($L175*VLOOKUP($M175,'Fast info vedlikeholdes sentral'!$B$15:$O$31,14,FALSE),0),"")</f>
        <v/>
      </c>
    </row>
    <row r="176" spans="1:27" ht="15.75" customHeight="1" x14ac:dyDescent="0.25">
      <c r="A176" s="22" t="str">
        <f t="shared" si="18"/>
        <v/>
      </c>
      <c r="B176" s="39" t="str">
        <f>IF(A176="group trans_id",MIN($B$28:B175)-1,"")</f>
        <v/>
      </c>
      <c r="C176" s="22">
        <v>0</v>
      </c>
      <c r="D176" s="27"/>
      <c r="E176" s="27" t="str">
        <f t="shared" si="19"/>
        <v/>
      </c>
      <c r="F176" s="27" t="str">
        <f t="shared" si="20"/>
        <v/>
      </c>
      <c r="G176" s="27" t="str">
        <f t="shared" si="21"/>
        <v/>
      </c>
      <c r="H176" s="27" t="str">
        <f t="shared" si="22"/>
        <v/>
      </c>
      <c r="I176" s="27"/>
      <c r="J176" s="27"/>
      <c r="K176" s="27"/>
      <c r="L176" s="62"/>
      <c r="M176" s="65"/>
      <c r="N176" s="62">
        <f t="shared" si="23"/>
        <v>0</v>
      </c>
      <c r="O176" s="63" t="str">
        <f>IFERROR(ROUND($L176*VLOOKUP($M176,'Fast info vedlikeholdes sentral'!$B$15:$O$31,2,FALSE),0),"")</f>
        <v/>
      </c>
      <c r="P176" s="63" t="str">
        <f>IFERROR(ROUND($L176*VLOOKUP($M176,'Fast info vedlikeholdes sentral'!$B$15:$O$31,3,FALSE),0),"")</f>
        <v/>
      </c>
      <c r="Q176" s="63" t="str">
        <f>IFERROR(ROUND($L176*VLOOKUP($M176,'Fast info vedlikeholdes sentral'!$B$15:$O$31,4,FALSE),0),"")</f>
        <v/>
      </c>
      <c r="R176" s="63" t="str">
        <f>IFERROR(ROUND($L176*VLOOKUP($M176,'Fast info vedlikeholdes sentral'!$B$15:$O$31,5,FALSE),0),"")</f>
        <v/>
      </c>
      <c r="S176" s="63" t="str">
        <f>IFERROR(ROUND($L176*VLOOKUP($M176,'Fast info vedlikeholdes sentral'!$B$15:$O$31,6,FALSE),0),"")</f>
        <v/>
      </c>
      <c r="T176" s="63" t="str">
        <f>IFERROR(ROUND($L176*VLOOKUP($M176,'Fast info vedlikeholdes sentral'!$B$15:$O$31,7,FALSE),0),"")</f>
        <v/>
      </c>
      <c r="U176" s="63" t="str">
        <f>IFERROR(ROUND($L176*VLOOKUP($M176,'Fast info vedlikeholdes sentral'!$B$15:$O$31,8,FALSE),0),"")</f>
        <v/>
      </c>
      <c r="V176" s="63" t="str">
        <f>IFERROR(ROUND($L176*VLOOKUP($M176,'Fast info vedlikeholdes sentral'!$B$15:$O$31,9,FALSE),0),"")</f>
        <v/>
      </c>
      <c r="W176" s="63" t="str">
        <f>IFERROR(ROUND($L176*VLOOKUP($M176,'Fast info vedlikeholdes sentral'!$B$15:$O$31,10,FALSE),0),"")</f>
        <v/>
      </c>
      <c r="X176" s="63" t="str">
        <f>IFERROR(ROUND($L176*VLOOKUP($M176,'Fast info vedlikeholdes sentral'!$B$15:$O$31,11,FALSE),0),"")</f>
        <v/>
      </c>
      <c r="Y176" s="63" t="str">
        <f>IFERROR(ROUND($L176*VLOOKUP($M176,'Fast info vedlikeholdes sentral'!$B$15:$O$31,12,FALSE),0),"")</f>
        <v/>
      </c>
      <c r="Z176" s="63" t="str">
        <f>IFERROR(ROUND($L176*VLOOKUP($M176,'Fast info vedlikeholdes sentral'!$B$15:$O$31,13,FALSE),0),"")</f>
        <v/>
      </c>
      <c r="AA176" s="63" t="str">
        <f>IFERROR(ROUND($L176*VLOOKUP($M176,'Fast info vedlikeholdes sentral'!$B$15:$O$31,14,FALSE),0),"")</f>
        <v/>
      </c>
    </row>
    <row r="177" spans="1:27" ht="15.75" customHeight="1" x14ac:dyDescent="0.25">
      <c r="A177" s="22" t="str">
        <f t="shared" si="18"/>
        <v/>
      </c>
      <c r="B177" s="39" t="str">
        <f>IF(A177="group trans_id",MIN($B$28:B176)-1,"")</f>
        <v/>
      </c>
      <c r="C177" s="22">
        <v>0</v>
      </c>
      <c r="D177" s="27"/>
      <c r="E177" s="27" t="str">
        <f t="shared" si="19"/>
        <v/>
      </c>
      <c r="F177" s="27" t="str">
        <f t="shared" si="20"/>
        <v/>
      </c>
      <c r="G177" s="27" t="str">
        <f t="shared" si="21"/>
        <v/>
      </c>
      <c r="H177" s="27" t="str">
        <f t="shared" si="22"/>
        <v/>
      </c>
      <c r="I177" s="27"/>
      <c r="J177" s="27"/>
      <c r="K177" s="27"/>
      <c r="L177" s="62"/>
      <c r="M177" s="65"/>
      <c r="N177" s="62">
        <f t="shared" si="23"/>
        <v>0</v>
      </c>
      <c r="O177" s="63" t="str">
        <f>IFERROR(ROUND($L177*VLOOKUP($M177,'Fast info vedlikeholdes sentral'!$B$15:$O$31,2,FALSE),0),"")</f>
        <v/>
      </c>
      <c r="P177" s="63" t="str">
        <f>IFERROR(ROUND($L177*VLOOKUP($M177,'Fast info vedlikeholdes sentral'!$B$15:$O$31,3,FALSE),0),"")</f>
        <v/>
      </c>
      <c r="Q177" s="63" t="str">
        <f>IFERROR(ROUND($L177*VLOOKUP($M177,'Fast info vedlikeholdes sentral'!$B$15:$O$31,4,FALSE),0),"")</f>
        <v/>
      </c>
      <c r="R177" s="63" t="str">
        <f>IFERROR(ROUND($L177*VLOOKUP($M177,'Fast info vedlikeholdes sentral'!$B$15:$O$31,5,FALSE),0),"")</f>
        <v/>
      </c>
      <c r="S177" s="63" t="str">
        <f>IFERROR(ROUND($L177*VLOOKUP($M177,'Fast info vedlikeholdes sentral'!$B$15:$O$31,6,FALSE),0),"")</f>
        <v/>
      </c>
      <c r="T177" s="63" t="str">
        <f>IFERROR(ROUND($L177*VLOOKUP($M177,'Fast info vedlikeholdes sentral'!$B$15:$O$31,7,FALSE),0),"")</f>
        <v/>
      </c>
      <c r="U177" s="63" t="str">
        <f>IFERROR(ROUND($L177*VLOOKUP($M177,'Fast info vedlikeholdes sentral'!$B$15:$O$31,8,FALSE),0),"")</f>
        <v/>
      </c>
      <c r="V177" s="63" t="str">
        <f>IFERROR(ROUND($L177*VLOOKUP($M177,'Fast info vedlikeholdes sentral'!$B$15:$O$31,9,FALSE),0),"")</f>
        <v/>
      </c>
      <c r="W177" s="63" t="str">
        <f>IFERROR(ROUND($L177*VLOOKUP($M177,'Fast info vedlikeholdes sentral'!$B$15:$O$31,10,FALSE),0),"")</f>
        <v/>
      </c>
      <c r="X177" s="63" t="str">
        <f>IFERROR(ROUND($L177*VLOOKUP($M177,'Fast info vedlikeholdes sentral'!$B$15:$O$31,11,FALSE),0),"")</f>
        <v/>
      </c>
      <c r="Y177" s="63" t="str">
        <f>IFERROR(ROUND($L177*VLOOKUP($M177,'Fast info vedlikeholdes sentral'!$B$15:$O$31,12,FALSE),0),"")</f>
        <v/>
      </c>
      <c r="Z177" s="63" t="str">
        <f>IFERROR(ROUND($L177*VLOOKUP($M177,'Fast info vedlikeholdes sentral'!$B$15:$O$31,13,FALSE),0),"")</f>
        <v/>
      </c>
      <c r="AA177" s="63" t="str">
        <f>IFERROR(ROUND($L177*VLOOKUP($M177,'Fast info vedlikeholdes sentral'!$B$15:$O$31,14,FALSE),0),"")</f>
        <v/>
      </c>
    </row>
    <row r="178" spans="1:27" ht="15.75" customHeight="1" x14ac:dyDescent="0.25">
      <c r="A178" s="22" t="str">
        <f t="shared" si="18"/>
        <v/>
      </c>
      <c r="B178" s="39" t="str">
        <f>IF(A178="group trans_id",MIN($B$28:B177)-1,"")</f>
        <v/>
      </c>
      <c r="C178" s="22">
        <v>0</v>
      </c>
      <c r="D178" s="27"/>
      <c r="E178" s="27" t="str">
        <f t="shared" si="19"/>
        <v/>
      </c>
      <c r="F178" s="27" t="str">
        <f t="shared" si="20"/>
        <v/>
      </c>
      <c r="G178" s="27" t="str">
        <f t="shared" si="21"/>
        <v/>
      </c>
      <c r="H178" s="27" t="str">
        <f t="shared" si="22"/>
        <v/>
      </c>
      <c r="I178" s="27"/>
      <c r="J178" s="27"/>
      <c r="K178" s="27"/>
      <c r="L178" s="62"/>
      <c r="M178" s="65"/>
      <c r="N178" s="62">
        <f t="shared" si="23"/>
        <v>0</v>
      </c>
      <c r="O178" s="63" t="str">
        <f>IFERROR(ROUND($L178*VLOOKUP($M178,'Fast info vedlikeholdes sentral'!$B$15:$O$31,2,FALSE),0),"")</f>
        <v/>
      </c>
      <c r="P178" s="63" t="str">
        <f>IFERROR(ROUND($L178*VLOOKUP($M178,'Fast info vedlikeholdes sentral'!$B$15:$O$31,3,FALSE),0),"")</f>
        <v/>
      </c>
      <c r="Q178" s="63" t="str">
        <f>IFERROR(ROUND($L178*VLOOKUP($M178,'Fast info vedlikeholdes sentral'!$B$15:$O$31,4,FALSE),0),"")</f>
        <v/>
      </c>
      <c r="R178" s="63" t="str">
        <f>IFERROR(ROUND($L178*VLOOKUP($M178,'Fast info vedlikeholdes sentral'!$B$15:$O$31,5,FALSE),0),"")</f>
        <v/>
      </c>
      <c r="S178" s="63" t="str">
        <f>IFERROR(ROUND($L178*VLOOKUP($M178,'Fast info vedlikeholdes sentral'!$B$15:$O$31,6,FALSE),0),"")</f>
        <v/>
      </c>
      <c r="T178" s="63" t="str">
        <f>IFERROR(ROUND($L178*VLOOKUP($M178,'Fast info vedlikeholdes sentral'!$B$15:$O$31,7,FALSE),0),"")</f>
        <v/>
      </c>
      <c r="U178" s="63" t="str">
        <f>IFERROR(ROUND($L178*VLOOKUP($M178,'Fast info vedlikeholdes sentral'!$B$15:$O$31,8,FALSE),0),"")</f>
        <v/>
      </c>
      <c r="V178" s="63" t="str">
        <f>IFERROR(ROUND($L178*VLOOKUP($M178,'Fast info vedlikeholdes sentral'!$B$15:$O$31,9,FALSE),0),"")</f>
        <v/>
      </c>
      <c r="W178" s="63" t="str">
        <f>IFERROR(ROUND($L178*VLOOKUP($M178,'Fast info vedlikeholdes sentral'!$B$15:$O$31,10,FALSE),0),"")</f>
        <v/>
      </c>
      <c r="X178" s="63" t="str">
        <f>IFERROR(ROUND($L178*VLOOKUP($M178,'Fast info vedlikeholdes sentral'!$B$15:$O$31,11,FALSE),0),"")</f>
        <v/>
      </c>
      <c r="Y178" s="63" t="str">
        <f>IFERROR(ROUND($L178*VLOOKUP($M178,'Fast info vedlikeholdes sentral'!$B$15:$O$31,12,FALSE),0),"")</f>
        <v/>
      </c>
      <c r="Z178" s="63" t="str">
        <f>IFERROR(ROUND($L178*VLOOKUP($M178,'Fast info vedlikeholdes sentral'!$B$15:$O$31,13,FALSE),0),"")</f>
        <v/>
      </c>
      <c r="AA178" s="63" t="str">
        <f>IFERROR(ROUND($L178*VLOOKUP($M178,'Fast info vedlikeholdes sentral'!$B$15:$O$31,14,FALSE),0),"")</f>
        <v/>
      </c>
    </row>
    <row r="179" spans="1:27" ht="15.75" customHeight="1" x14ac:dyDescent="0.25">
      <c r="A179" s="22" t="str">
        <f t="shared" si="18"/>
        <v/>
      </c>
      <c r="B179" s="39" t="str">
        <f>IF(A179="group trans_id",MIN($B$28:B178)-1,"")</f>
        <v/>
      </c>
      <c r="C179" s="22">
        <v>0</v>
      </c>
      <c r="D179" s="27"/>
      <c r="E179" s="27" t="str">
        <f t="shared" si="19"/>
        <v/>
      </c>
      <c r="F179" s="27" t="str">
        <f t="shared" si="20"/>
        <v/>
      </c>
      <c r="G179" s="27" t="str">
        <f t="shared" si="21"/>
        <v/>
      </c>
      <c r="H179" s="27" t="str">
        <f t="shared" si="22"/>
        <v/>
      </c>
      <c r="I179" s="27"/>
      <c r="J179" s="27"/>
      <c r="K179" s="27"/>
      <c r="L179" s="62"/>
      <c r="M179" s="65"/>
      <c r="N179" s="62">
        <f t="shared" si="23"/>
        <v>0</v>
      </c>
      <c r="O179" s="63" t="str">
        <f>IFERROR(ROUND($L179*VLOOKUP($M179,'Fast info vedlikeholdes sentral'!$B$15:$O$31,2,FALSE),0),"")</f>
        <v/>
      </c>
      <c r="P179" s="63" t="str">
        <f>IFERROR(ROUND($L179*VLOOKUP($M179,'Fast info vedlikeholdes sentral'!$B$15:$O$31,3,FALSE),0),"")</f>
        <v/>
      </c>
      <c r="Q179" s="63" t="str">
        <f>IFERROR(ROUND($L179*VLOOKUP($M179,'Fast info vedlikeholdes sentral'!$B$15:$O$31,4,FALSE),0),"")</f>
        <v/>
      </c>
      <c r="R179" s="63" t="str">
        <f>IFERROR(ROUND($L179*VLOOKUP($M179,'Fast info vedlikeholdes sentral'!$B$15:$O$31,5,FALSE),0),"")</f>
        <v/>
      </c>
      <c r="S179" s="63" t="str">
        <f>IFERROR(ROUND($L179*VLOOKUP($M179,'Fast info vedlikeholdes sentral'!$B$15:$O$31,6,FALSE),0),"")</f>
        <v/>
      </c>
      <c r="T179" s="63" t="str">
        <f>IFERROR(ROUND($L179*VLOOKUP($M179,'Fast info vedlikeholdes sentral'!$B$15:$O$31,7,FALSE),0),"")</f>
        <v/>
      </c>
      <c r="U179" s="63" t="str">
        <f>IFERROR(ROUND($L179*VLOOKUP($M179,'Fast info vedlikeholdes sentral'!$B$15:$O$31,8,FALSE),0),"")</f>
        <v/>
      </c>
      <c r="V179" s="63" t="str">
        <f>IFERROR(ROUND($L179*VLOOKUP($M179,'Fast info vedlikeholdes sentral'!$B$15:$O$31,9,FALSE),0),"")</f>
        <v/>
      </c>
      <c r="W179" s="63" t="str">
        <f>IFERROR(ROUND($L179*VLOOKUP($M179,'Fast info vedlikeholdes sentral'!$B$15:$O$31,10,FALSE),0),"")</f>
        <v/>
      </c>
      <c r="X179" s="63" t="str">
        <f>IFERROR(ROUND($L179*VLOOKUP($M179,'Fast info vedlikeholdes sentral'!$B$15:$O$31,11,FALSE),0),"")</f>
        <v/>
      </c>
      <c r="Y179" s="63" t="str">
        <f>IFERROR(ROUND($L179*VLOOKUP($M179,'Fast info vedlikeholdes sentral'!$B$15:$O$31,12,FALSE),0),"")</f>
        <v/>
      </c>
      <c r="Z179" s="63" t="str">
        <f>IFERROR(ROUND($L179*VLOOKUP($M179,'Fast info vedlikeholdes sentral'!$B$15:$O$31,13,FALSE),0),"")</f>
        <v/>
      </c>
      <c r="AA179" s="63" t="str">
        <f>IFERROR(ROUND($L179*VLOOKUP($M179,'Fast info vedlikeholdes sentral'!$B$15:$O$31,14,FALSE),0),"")</f>
        <v/>
      </c>
    </row>
    <row r="180" spans="1:27" ht="15.75" customHeight="1" x14ac:dyDescent="0.25">
      <c r="A180" s="22" t="str">
        <f t="shared" si="18"/>
        <v/>
      </c>
      <c r="B180" s="39" t="str">
        <f>IF(A180="group trans_id",MIN($B$28:B179)-1,"")</f>
        <v/>
      </c>
      <c r="C180" s="22">
        <v>0</v>
      </c>
      <c r="D180" s="27"/>
      <c r="E180" s="27" t="str">
        <f t="shared" si="19"/>
        <v/>
      </c>
      <c r="F180" s="27" t="str">
        <f t="shared" si="20"/>
        <v/>
      </c>
      <c r="G180" s="27" t="str">
        <f t="shared" si="21"/>
        <v/>
      </c>
      <c r="H180" s="27" t="str">
        <f t="shared" si="22"/>
        <v/>
      </c>
      <c r="I180" s="27"/>
      <c r="J180" s="27"/>
      <c r="K180" s="27"/>
      <c r="L180" s="62"/>
      <c r="M180" s="65"/>
      <c r="N180" s="62">
        <f t="shared" si="23"/>
        <v>0</v>
      </c>
      <c r="O180" s="63" t="str">
        <f>IFERROR(ROUND($L180*VLOOKUP($M180,'Fast info vedlikeholdes sentral'!$B$15:$O$31,2,FALSE),0),"")</f>
        <v/>
      </c>
      <c r="P180" s="63" t="str">
        <f>IFERROR(ROUND($L180*VLOOKUP($M180,'Fast info vedlikeholdes sentral'!$B$15:$O$31,3,FALSE),0),"")</f>
        <v/>
      </c>
      <c r="Q180" s="63" t="str">
        <f>IFERROR(ROUND($L180*VLOOKUP($M180,'Fast info vedlikeholdes sentral'!$B$15:$O$31,4,FALSE),0),"")</f>
        <v/>
      </c>
      <c r="R180" s="63" t="str">
        <f>IFERROR(ROUND($L180*VLOOKUP($M180,'Fast info vedlikeholdes sentral'!$B$15:$O$31,5,FALSE),0),"")</f>
        <v/>
      </c>
      <c r="S180" s="63" t="str">
        <f>IFERROR(ROUND($L180*VLOOKUP($M180,'Fast info vedlikeholdes sentral'!$B$15:$O$31,6,FALSE),0),"")</f>
        <v/>
      </c>
      <c r="T180" s="63" t="str">
        <f>IFERROR(ROUND($L180*VLOOKUP($M180,'Fast info vedlikeholdes sentral'!$B$15:$O$31,7,FALSE),0),"")</f>
        <v/>
      </c>
      <c r="U180" s="63" t="str">
        <f>IFERROR(ROUND($L180*VLOOKUP($M180,'Fast info vedlikeholdes sentral'!$B$15:$O$31,8,FALSE),0),"")</f>
        <v/>
      </c>
      <c r="V180" s="63" t="str">
        <f>IFERROR(ROUND($L180*VLOOKUP($M180,'Fast info vedlikeholdes sentral'!$B$15:$O$31,9,FALSE),0),"")</f>
        <v/>
      </c>
      <c r="W180" s="63" t="str">
        <f>IFERROR(ROUND($L180*VLOOKUP($M180,'Fast info vedlikeholdes sentral'!$B$15:$O$31,10,FALSE),0),"")</f>
        <v/>
      </c>
      <c r="X180" s="63" t="str">
        <f>IFERROR(ROUND($L180*VLOOKUP($M180,'Fast info vedlikeholdes sentral'!$B$15:$O$31,11,FALSE),0),"")</f>
        <v/>
      </c>
      <c r="Y180" s="63" t="str">
        <f>IFERROR(ROUND($L180*VLOOKUP($M180,'Fast info vedlikeholdes sentral'!$B$15:$O$31,12,FALSE),0),"")</f>
        <v/>
      </c>
      <c r="Z180" s="63" t="str">
        <f>IFERROR(ROUND($L180*VLOOKUP($M180,'Fast info vedlikeholdes sentral'!$B$15:$O$31,13,FALSE),0),"")</f>
        <v/>
      </c>
      <c r="AA180" s="63" t="str">
        <f>IFERROR(ROUND($L180*VLOOKUP($M180,'Fast info vedlikeholdes sentral'!$B$15:$O$31,14,FALSE),0),"")</f>
        <v/>
      </c>
    </row>
    <row r="181" spans="1:27" ht="15.75" customHeight="1" x14ac:dyDescent="0.25">
      <c r="A181" s="22" t="str">
        <f t="shared" si="18"/>
        <v/>
      </c>
      <c r="B181" s="39" t="str">
        <f>IF(A181="group trans_id",MIN($B$28:B180)-1,"")</f>
        <v/>
      </c>
      <c r="C181" s="22">
        <v>0</v>
      </c>
      <c r="D181" s="27"/>
      <c r="E181" s="27" t="str">
        <f t="shared" si="19"/>
        <v/>
      </c>
      <c r="F181" s="27" t="str">
        <f t="shared" si="20"/>
        <v/>
      </c>
      <c r="G181" s="27" t="str">
        <f t="shared" si="21"/>
        <v/>
      </c>
      <c r="H181" s="27" t="str">
        <f t="shared" si="22"/>
        <v/>
      </c>
      <c r="I181" s="27"/>
      <c r="J181" s="27"/>
      <c r="K181" s="27"/>
      <c r="L181" s="62"/>
      <c r="M181" s="65"/>
      <c r="N181" s="62">
        <f t="shared" si="23"/>
        <v>0</v>
      </c>
      <c r="O181" s="63" t="str">
        <f>IFERROR(ROUND($L181*VLOOKUP($M181,'Fast info vedlikeholdes sentral'!$B$15:$O$31,2,FALSE),0),"")</f>
        <v/>
      </c>
      <c r="P181" s="63" t="str">
        <f>IFERROR(ROUND($L181*VLOOKUP($M181,'Fast info vedlikeholdes sentral'!$B$15:$O$31,3,FALSE),0),"")</f>
        <v/>
      </c>
      <c r="Q181" s="63" t="str">
        <f>IFERROR(ROUND($L181*VLOOKUP($M181,'Fast info vedlikeholdes sentral'!$B$15:$O$31,4,FALSE),0),"")</f>
        <v/>
      </c>
      <c r="R181" s="63" t="str">
        <f>IFERROR(ROUND($L181*VLOOKUP($M181,'Fast info vedlikeholdes sentral'!$B$15:$O$31,5,FALSE),0),"")</f>
        <v/>
      </c>
      <c r="S181" s="63" t="str">
        <f>IFERROR(ROUND($L181*VLOOKUP($M181,'Fast info vedlikeholdes sentral'!$B$15:$O$31,6,FALSE),0),"")</f>
        <v/>
      </c>
      <c r="T181" s="63" t="str">
        <f>IFERROR(ROUND($L181*VLOOKUP($M181,'Fast info vedlikeholdes sentral'!$B$15:$O$31,7,FALSE),0),"")</f>
        <v/>
      </c>
      <c r="U181" s="63" t="str">
        <f>IFERROR(ROUND($L181*VLOOKUP($M181,'Fast info vedlikeholdes sentral'!$B$15:$O$31,8,FALSE),0),"")</f>
        <v/>
      </c>
      <c r="V181" s="63" t="str">
        <f>IFERROR(ROUND($L181*VLOOKUP($M181,'Fast info vedlikeholdes sentral'!$B$15:$O$31,9,FALSE),0),"")</f>
        <v/>
      </c>
      <c r="W181" s="63" t="str">
        <f>IFERROR(ROUND($L181*VLOOKUP($M181,'Fast info vedlikeholdes sentral'!$B$15:$O$31,10,FALSE),0),"")</f>
        <v/>
      </c>
      <c r="X181" s="63" t="str">
        <f>IFERROR(ROUND($L181*VLOOKUP($M181,'Fast info vedlikeholdes sentral'!$B$15:$O$31,11,FALSE),0),"")</f>
        <v/>
      </c>
      <c r="Y181" s="63" t="str">
        <f>IFERROR(ROUND($L181*VLOOKUP($M181,'Fast info vedlikeholdes sentral'!$B$15:$O$31,12,FALSE),0),"")</f>
        <v/>
      </c>
      <c r="Z181" s="63" t="str">
        <f>IFERROR(ROUND($L181*VLOOKUP($M181,'Fast info vedlikeholdes sentral'!$B$15:$O$31,13,FALSE),0),"")</f>
        <v/>
      </c>
      <c r="AA181" s="63" t="str">
        <f>IFERROR(ROUND($L181*VLOOKUP($M181,'Fast info vedlikeholdes sentral'!$B$15:$O$31,14,FALSE),0),"")</f>
        <v/>
      </c>
    </row>
    <row r="182" spans="1:27" ht="15.75" customHeight="1" x14ac:dyDescent="0.25">
      <c r="A182" s="22" t="str">
        <f t="shared" si="18"/>
        <v/>
      </c>
      <c r="B182" s="39" t="str">
        <f>IF(A182="group trans_id",MIN($B$28:B181)-1,"")</f>
        <v/>
      </c>
      <c r="C182" s="22">
        <v>0</v>
      </c>
      <c r="D182" s="27"/>
      <c r="E182" s="27" t="str">
        <f t="shared" si="19"/>
        <v/>
      </c>
      <c r="F182" s="27" t="str">
        <f t="shared" si="20"/>
        <v/>
      </c>
      <c r="G182" s="27" t="str">
        <f t="shared" si="21"/>
        <v/>
      </c>
      <c r="H182" s="27" t="str">
        <f t="shared" si="22"/>
        <v/>
      </c>
      <c r="I182" s="27"/>
      <c r="J182" s="27"/>
      <c r="K182" s="27"/>
      <c r="L182" s="62"/>
      <c r="M182" s="65"/>
      <c r="N182" s="62">
        <f t="shared" si="23"/>
        <v>0</v>
      </c>
      <c r="O182" s="63" t="str">
        <f>IFERROR(ROUND($L182*VLOOKUP($M182,'Fast info vedlikeholdes sentral'!$B$15:$O$31,2,FALSE),0),"")</f>
        <v/>
      </c>
      <c r="P182" s="63" t="str">
        <f>IFERROR(ROUND($L182*VLOOKUP($M182,'Fast info vedlikeholdes sentral'!$B$15:$O$31,3,FALSE),0),"")</f>
        <v/>
      </c>
      <c r="Q182" s="63" t="str">
        <f>IFERROR(ROUND($L182*VLOOKUP($M182,'Fast info vedlikeholdes sentral'!$B$15:$O$31,4,FALSE),0),"")</f>
        <v/>
      </c>
      <c r="R182" s="63" t="str">
        <f>IFERROR(ROUND($L182*VLOOKUP($M182,'Fast info vedlikeholdes sentral'!$B$15:$O$31,5,FALSE),0),"")</f>
        <v/>
      </c>
      <c r="S182" s="63" t="str">
        <f>IFERROR(ROUND($L182*VLOOKUP($M182,'Fast info vedlikeholdes sentral'!$B$15:$O$31,6,FALSE),0),"")</f>
        <v/>
      </c>
      <c r="T182" s="63" t="str">
        <f>IFERROR(ROUND($L182*VLOOKUP($M182,'Fast info vedlikeholdes sentral'!$B$15:$O$31,7,FALSE),0),"")</f>
        <v/>
      </c>
      <c r="U182" s="63" t="str">
        <f>IFERROR(ROUND($L182*VLOOKUP($M182,'Fast info vedlikeholdes sentral'!$B$15:$O$31,8,FALSE),0),"")</f>
        <v/>
      </c>
      <c r="V182" s="63" t="str">
        <f>IFERROR(ROUND($L182*VLOOKUP($M182,'Fast info vedlikeholdes sentral'!$B$15:$O$31,9,FALSE),0),"")</f>
        <v/>
      </c>
      <c r="W182" s="63" t="str">
        <f>IFERROR(ROUND($L182*VLOOKUP($M182,'Fast info vedlikeholdes sentral'!$B$15:$O$31,10,FALSE),0),"")</f>
        <v/>
      </c>
      <c r="X182" s="63" t="str">
        <f>IFERROR(ROUND($L182*VLOOKUP($M182,'Fast info vedlikeholdes sentral'!$B$15:$O$31,11,FALSE),0),"")</f>
        <v/>
      </c>
      <c r="Y182" s="63" t="str">
        <f>IFERROR(ROUND($L182*VLOOKUP($M182,'Fast info vedlikeholdes sentral'!$B$15:$O$31,12,FALSE),0),"")</f>
        <v/>
      </c>
      <c r="Z182" s="63" t="str">
        <f>IFERROR(ROUND($L182*VLOOKUP($M182,'Fast info vedlikeholdes sentral'!$B$15:$O$31,13,FALSE),0),"")</f>
        <v/>
      </c>
      <c r="AA182" s="63" t="str">
        <f>IFERROR(ROUND($L182*VLOOKUP($M182,'Fast info vedlikeholdes sentral'!$B$15:$O$31,14,FALSE),0),"")</f>
        <v/>
      </c>
    </row>
    <row r="183" spans="1:27" ht="15.75" customHeight="1" x14ac:dyDescent="0.25">
      <c r="A183" s="22" t="str">
        <f t="shared" si="18"/>
        <v/>
      </c>
      <c r="B183" s="39" t="str">
        <f>IF(A183="group trans_id",MIN($B$28:B182)-1,"")</f>
        <v/>
      </c>
      <c r="C183" s="22">
        <v>0</v>
      </c>
      <c r="D183" s="27"/>
      <c r="E183" s="27" t="str">
        <f t="shared" si="19"/>
        <v/>
      </c>
      <c r="F183" s="27" t="str">
        <f t="shared" si="20"/>
        <v/>
      </c>
      <c r="G183" s="27" t="str">
        <f t="shared" si="21"/>
        <v/>
      </c>
      <c r="H183" s="27" t="str">
        <f t="shared" si="22"/>
        <v/>
      </c>
      <c r="I183" s="27"/>
      <c r="J183" s="27"/>
      <c r="K183" s="27"/>
      <c r="L183" s="62"/>
      <c r="M183" s="65"/>
      <c r="N183" s="62">
        <f t="shared" si="23"/>
        <v>0</v>
      </c>
      <c r="O183" s="63" t="str">
        <f>IFERROR(ROUND($L183*VLOOKUP($M183,'Fast info vedlikeholdes sentral'!$B$15:$O$31,2,FALSE),0),"")</f>
        <v/>
      </c>
      <c r="P183" s="63" t="str">
        <f>IFERROR(ROUND($L183*VLOOKUP($M183,'Fast info vedlikeholdes sentral'!$B$15:$O$31,3,FALSE),0),"")</f>
        <v/>
      </c>
      <c r="Q183" s="63" t="str">
        <f>IFERROR(ROUND($L183*VLOOKUP($M183,'Fast info vedlikeholdes sentral'!$B$15:$O$31,4,FALSE),0),"")</f>
        <v/>
      </c>
      <c r="R183" s="63" t="str">
        <f>IFERROR(ROUND($L183*VLOOKUP($M183,'Fast info vedlikeholdes sentral'!$B$15:$O$31,5,FALSE),0),"")</f>
        <v/>
      </c>
      <c r="S183" s="63" t="str">
        <f>IFERROR(ROUND($L183*VLOOKUP($M183,'Fast info vedlikeholdes sentral'!$B$15:$O$31,6,FALSE),0),"")</f>
        <v/>
      </c>
      <c r="T183" s="63" t="str">
        <f>IFERROR(ROUND($L183*VLOOKUP($M183,'Fast info vedlikeholdes sentral'!$B$15:$O$31,7,FALSE),0),"")</f>
        <v/>
      </c>
      <c r="U183" s="63" t="str">
        <f>IFERROR(ROUND($L183*VLOOKUP($M183,'Fast info vedlikeholdes sentral'!$B$15:$O$31,8,FALSE),0),"")</f>
        <v/>
      </c>
      <c r="V183" s="63" t="str">
        <f>IFERROR(ROUND($L183*VLOOKUP($M183,'Fast info vedlikeholdes sentral'!$B$15:$O$31,9,FALSE),0),"")</f>
        <v/>
      </c>
      <c r="W183" s="63" t="str">
        <f>IFERROR(ROUND($L183*VLOOKUP($M183,'Fast info vedlikeholdes sentral'!$B$15:$O$31,10,FALSE),0),"")</f>
        <v/>
      </c>
      <c r="X183" s="63" t="str">
        <f>IFERROR(ROUND($L183*VLOOKUP($M183,'Fast info vedlikeholdes sentral'!$B$15:$O$31,11,FALSE),0),"")</f>
        <v/>
      </c>
      <c r="Y183" s="63" t="str">
        <f>IFERROR(ROUND($L183*VLOOKUP($M183,'Fast info vedlikeholdes sentral'!$B$15:$O$31,12,FALSE),0),"")</f>
        <v/>
      </c>
      <c r="Z183" s="63" t="str">
        <f>IFERROR(ROUND($L183*VLOOKUP($M183,'Fast info vedlikeholdes sentral'!$B$15:$O$31,13,FALSE),0),"")</f>
        <v/>
      </c>
      <c r="AA183" s="63" t="str">
        <f>IFERROR(ROUND($L183*VLOOKUP($M183,'Fast info vedlikeholdes sentral'!$B$15:$O$31,14,FALSE),0),"")</f>
        <v/>
      </c>
    </row>
    <row r="184" spans="1:27" ht="15.75" customHeight="1" x14ac:dyDescent="0.25">
      <c r="A184" s="22" t="str">
        <f t="shared" si="18"/>
        <v/>
      </c>
      <c r="B184" s="39" t="str">
        <f>IF(A184="group trans_id",MIN($B$28:B183)-1,"")</f>
        <v/>
      </c>
      <c r="C184" s="22">
        <v>0</v>
      </c>
      <c r="D184" s="27"/>
      <c r="E184" s="27" t="str">
        <f t="shared" si="19"/>
        <v/>
      </c>
      <c r="F184" s="27" t="str">
        <f t="shared" si="20"/>
        <v/>
      </c>
      <c r="G184" s="27" t="str">
        <f t="shared" si="21"/>
        <v/>
      </c>
      <c r="H184" s="27" t="str">
        <f t="shared" si="22"/>
        <v/>
      </c>
      <c r="I184" s="27"/>
      <c r="J184" s="27"/>
      <c r="K184" s="27"/>
      <c r="L184" s="62"/>
      <c r="M184" s="65"/>
      <c r="N184" s="62">
        <f t="shared" si="23"/>
        <v>0</v>
      </c>
      <c r="O184" s="63" t="str">
        <f>IFERROR(ROUND($L184*VLOOKUP($M184,'Fast info vedlikeholdes sentral'!$B$15:$O$31,2,FALSE),0),"")</f>
        <v/>
      </c>
      <c r="P184" s="63" t="str">
        <f>IFERROR(ROUND($L184*VLOOKUP($M184,'Fast info vedlikeholdes sentral'!$B$15:$O$31,3,FALSE),0),"")</f>
        <v/>
      </c>
      <c r="Q184" s="63" t="str">
        <f>IFERROR(ROUND($L184*VLOOKUP($M184,'Fast info vedlikeholdes sentral'!$B$15:$O$31,4,FALSE),0),"")</f>
        <v/>
      </c>
      <c r="R184" s="63" t="str">
        <f>IFERROR(ROUND($L184*VLOOKUP($M184,'Fast info vedlikeholdes sentral'!$B$15:$O$31,5,FALSE),0),"")</f>
        <v/>
      </c>
      <c r="S184" s="63" t="str">
        <f>IFERROR(ROUND($L184*VLOOKUP($M184,'Fast info vedlikeholdes sentral'!$B$15:$O$31,6,FALSE),0),"")</f>
        <v/>
      </c>
      <c r="T184" s="63" t="str">
        <f>IFERROR(ROUND($L184*VLOOKUP($M184,'Fast info vedlikeholdes sentral'!$B$15:$O$31,7,FALSE),0),"")</f>
        <v/>
      </c>
      <c r="U184" s="63" t="str">
        <f>IFERROR(ROUND($L184*VLOOKUP($M184,'Fast info vedlikeholdes sentral'!$B$15:$O$31,8,FALSE),0),"")</f>
        <v/>
      </c>
      <c r="V184" s="63" t="str">
        <f>IFERROR(ROUND($L184*VLOOKUP($M184,'Fast info vedlikeholdes sentral'!$B$15:$O$31,9,FALSE),0),"")</f>
        <v/>
      </c>
      <c r="W184" s="63" t="str">
        <f>IFERROR(ROUND($L184*VLOOKUP($M184,'Fast info vedlikeholdes sentral'!$B$15:$O$31,10,FALSE),0),"")</f>
        <v/>
      </c>
      <c r="X184" s="63" t="str">
        <f>IFERROR(ROUND($L184*VLOOKUP($M184,'Fast info vedlikeholdes sentral'!$B$15:$O$31,11,FALSE),0),"")</f>
        <v/>
      </c>
      <c r="Y184" s="63" t="str">
        <f>IFERROR(ROUND($L184*VLOOKUP($M184,'Fast info vedlikeholdes sentral'!$B$15:$O$31,12,FALSE),0),"")</f>
        <v/>
      </c>
      <c r="Z184" s="63" t="str">
        <f>IFERROR(ROUND($L184*VLOOKUP($M184,'Fast info vedlikeholdes sentral'!$B$15:$O$31,13,FALSE),0),"")</f>
        <v/>
      </c>
      <c r="AA184" s="63" t="str">
        <f>IFERROR(ROUND($L184*VLOOKUP($M184,'Fast info vedlikeholdes sentral'!$B$15:$O$31,14,FALSE),0),"")</f>
        <v/>
      </c>
    </row>
    <row r="185" spans="1:27" ht="15.75" customHeight="1" x14ac:dyDescent="0.25">
      <c r="A185" s="22" t="str">
        <f t="shared" si="18"/>
        <v/>
      </c>
      <c r="B185" s="39" t="str">
        <f>IF(A185="group trans_id",MIN($B$28:B184)-1,"")</f>
        <v/>
      </c>
      <c r="C185" s="22">
        <v>0</v>
      </c>
      <c r="D185" s="27"/>
      <c r="E185" s="27" t="str">
        <f t="shared" si="19"/>
        <v/>
      </c>
      <c r="F185" s="27" t="str">
        <f t="shared" si="20"/>
        <v/>
      </c>
      <c r="G185" s="27" t="str">
        <f t="shared" si="21"/>
        <v/>
      </c>
      <c r="H185" s="27" t="str">
        <f t="shared" si="22"/>
        <v/>
      </c>
      <c r="I185" s="27"/>
      <c r="J185" s="27"/>
      <c r="K185" s="27"/>
      <c r="L185" s="62"/>
      <c r="M185" s="65"/>
      <c r="N185" s="62">
        <f t="shared" si="23"/>
        <v>0</v>
      </c>
      <c r="O185" s="63" t="str">
        <f>IFERROR(ROUND($L185*VLOOKUP($M185,'Fast info vedlikeholdes sentral'!$B$15:$O$31,2,FALSE),0),"")</f>
        <v/>
      </c>
      <c r="P185" s="63" t="str">
        <f>IFERROR(ROUND($L185*VLOOKUP($M185,'Fast info vedlikeholdes sentral'!$B$15:$O$31,3,FALSE),0),"")</f>
        <v/>
      </c>
      <c r="Q185" s="63" t="str">
        <f>IFERROR(ROUND($L185*VLOOKUP($M185,'Fast info vedlikeholdes sentral'!$B$15:$O$31,4,FALSE),0),"")</f>
        <v/>
      </c>
      <c r="R185" s="63" t="str">
        <f>IFERROR(ROUND($L185*VLOOKUP($M185,'Fast info vedlikeholdes sentral'!$B$15:$O$31,5,FALSE),0),"")</f>
        <v/>
      </c>
      <c r="S185" s="63" t="str">
        <f>IFERROR(ROUND($L185*VLOOKUP($M185,'Fast info vedlikeholdes sentral'!$B$15:$O$31,6,FALSE),0),"")</f>
        <v/>
      </c>
      <c r="T185" s="63" t="str">
        <f>IFERROR(ROUND($L185*VLOOKUP($M185,'Fast info vedlikeholdes sentral'!$B$15:$O$31,7,FALSE),0),"")</f>
        <v/>
      </c>
      <c r="U185" s="63" t="str">
        <f>IFERROR(ROUND($L185*VLOOKUP($M185,'Fast info vedlikeholdes sentral'!$B$15:$O$31,8,FALSE),0),"")</f>
        <v/>
      </c>
      <c r="V185" s="63" t="str">
        <f>IFERROR(ROUND($L185*VLOOKUP($M185,'Fast info vedlikeholdes sentral'!$B$15:$O$31,9,FALSE),0),"")</f>
        <v/>
      </c>
      <c r="W185" s="63" t="str">
        <f>IFERROR(ROUND($L185*VLOOKUP($M185,'Fast info vedlikeholdes sentral'!$B$15:$O$31,10,FALSE),0),"")</f>
        <v/>
      </c>
      <c r="X185" s="63" t="str">
        <f>IFERROR(ROUND($L185*VLOOKUP($M185,'Fast info vedlikeholdes sentral'!$B$15:$O$31,11,FALSE),0),"")</f>
        <v/>
      </c>
      <c r="Y185" s="63" t="str">
        <f>IFERROR(ROUND($L185*VLOOKUP($M185,'Fast info vedlikeholdes sentral'!$B$15:$O$31,12,FALSE),0),"")</f>
        <v/>
      </c>
      <c r="Z185" s="63" t="str">
        <f>IFERROR(ROUND($L185*VLOOKUP($M185,'Fast info vedlikeholdes sentral'!$B$15:$O$31,13,FALSE),0),"")</f>
        <v/>
      </c>
      <c r="AA185" s="63" t="str">
        <f>IFERROR(ROUND($L185*VLOOKUP($M185,'Fast info vedlikeholdes sentral'!$B$15:$O$31,14,FALSE),0),"")</f>
        <v/>
      </c>
    </row>
    <row r="186" spans="1:27" ht="15.75" customHeight="1" x14ac:dyDescent="0.25">
      <c r="A186" s="22" t="str">
        <f t="shared" si="18"/>
        <v/>
      </c>
      <c r="B186" s="39" t="str">
        <f>IF(A186="group trans_id",MIN($B$28:B185)-1,"")</f>
        <v/>
      </c>
      <c r="C186" s="22">
        <v>0</v>
      </c>
      <c r="D186" s="27"/>
      <c r="E186" s="27" t="str">
        <f t="shared" si="19"/>
        <v/>
      </c>
      <c r="F186" s="27" t="str">
        <f t="shared" si="20"/>
        <v/>
      </c>
      <c r="G186" s="27" t="str">
        <f t="shared" si="21"/>
        <v/>
      </c>
      <c r="H186" s="27" t="str">
        <f t="shared" si="22"/>
        <v/>
      </c>
      <c r="I186" s="27"/>
      <c r="J186" s="27"/>
      <c r="K186" s="27"/>
      <c r="L186" s="62"/>
      <c r="M186" s="65"/>
      <c r="N186" s="62">
        <f t="shared" si="23"/>
        <v>0</v>
      </c>
      <c r="O186" s="63" t="str">
        <f>IFERROR(ROUND($L186*VLOOKUP($M186,'Fast info vedlikeholdes sentral'!$B$15:$O$31,2,FALSE),0),"")</f>
        <v/>
      </c>
      <c r="P186" s="63" t="str">
        <f>IFERROR(ROUND($L186*VLOOKUP($M186,'Fast info vedlikeholdes sentral'!$B$15:$O$31,3,FALSE),0),"")</f>
        <v/>
      </c>
      <c r="Q186" s="63" t="str">
        <f>IFERROR(ROUND($L186*VLOOKUP($M186,'Fast info vedlikeholdes sentral'!$B$15:$O$31,4,FALSE),0),"")</f>
        <v/>
      </c>
      <c r="R186" s="63" t="str">
        <f>IFERROR(ROUND($L186*VLOOKUP($M186,'Fast info vedlikeholdes sentral'!$B$15:$O$31,5,FALSE),0),"")</f>
        <v/>
      </c>
      <c r="S186" s="63" t="str">
        <f>IFERROR(ROUND($L186*VLOOKUP($M186,'Fast info vedlikeholdes sentral'!$B$15:$O$31,6,FALSE),0),"")</f>
        <v/>
      </c>
      <c r="T186" s="63" t="str">
        <f>IFERROR(ROUND($L186*VLOOKUP($M186,'Fast info vedlikeholdes sentral'!$B$15:$O$31,7,FALSE),0),"")</f>
        <v/>
      </c>
      <c r="U186" s="63" t="str">
        <f>IFERROR(ROUND($L186*VLOOKUP($M186,'Fast info vedlikeholdes sentral'!$B$15:$O$31,8,FALSE),0),"")</f>
        <v/>
      </c>
      <c r="V186" s="63" t="str">
        <f>IFERROR(ROUND($L186*VLOOKUP($M186,'Fast info vedlikeholdes sentral'!$B$15:$O$31,9,FALSE),0),"")</f>
        <v/>
      </c>
      <c r="W186" s="63" t="str">
        <f>IFERROR(ROUND($L186*VLOOKUP($M186,'Fast info vedlikeholdes sentral'!$B$15:$O$31,10,FALSE),0),"")</f>
        <v/>
      </c>
      <c r="X186" s="63" t="str">
        <f>IFERROR(ROUND($L186*VLOOKUP($M186,'Fast info vedlikeholdes sentral'!$B$15:$O$31,11,FALSE),0),"")</f>
        <v/>
      </c>
      <c r="Y186" s="63" t="str">
        <f>IFERROR(ROUND($L186*VLOOKUP($M186,'Fast info vedlikeholdes sentral'!$B$15:$O$31,12,FALSE),0),"")</f>
        <v/>
      </c>
      <c r="Z186" s="63" t="str">
        <f>IFERROR(ROUND($L186*VLOOKUP($M186,'Fast info vedlikeholdes sentral'!$B$15:$O$31,13,FALSE),0),"")</f>
        <v/>
      </c>
      <c r="AA186" s="63" t="str">
        <f>IFERROR(ROUND($L186*VLOOKUP($M186,'Fast info vedlikeholdes sentral'!$B$15:$O$31,14,FALSE),0),"")</f>
        <v/>
      </c>
    </row>
    <row r="187" spans="1:27" ht="15.75" customHeight="1" x14ac:dyDescent="0.25">
      <c r="A187" s="22" t="str">
        <f t="shared" si="18"/>
        <v/>
      </c>
      <c r="B187" s="39" t="str">
        <f>IF(A187="group trans_id",MIN($B$28:B186)-1,"")</f>
        <v/>
      </c>
      <c r="C187" s="22">
        <v>0</v>
      </c>
      <c r="D187" s="27"/>
      <c r="E187" s="27" t="str">
        <f t="shared" si="19"/>
        <v/>
      </c>
      <c r="F187" s="27" t="str">
        <f t="shared" si="20"/>
        <v/>
      </c>
      <c r="G187" s="27" t="str">
        <f t="shared" si="21"/>
        <v/>
      </c>
      <c r="H187" s="27" t="str">
        <f t="shared" si="22"/>
        <v/>
      </c>
      <c r="I187" s="27"/>
      <c r="J187" s="27"/>
      <c r="K187" s="27"/>
      <c r="L187" s="62"/>
      <c r="M187" s="65"/>
      <c r="N187" s="62">
        <f t="shared" si="23"/>
        <v>0</v>
      </c>
      <c r="O187" s="63" t="str">
        <f>IFERROR(ROUND($L187*VLOOKUP($M187,'Fast info vedlikeholdes sentral'!$B$15:$O$31,2,FALSE),0),"")</f>
        <v/>
      </c>
      <c r="P187" s="63" t="str">
        <f>IFERROR(ROUND($L187*VLOOKUP($M187,'Fast info vedlikeholdes sentral'!$B$15:$O$31,3,FALSE),0),"")</f>
        <v/>
      </c>
      <c r="Q187" s="63" t="str">
        <f>IFERROR(ROUND($L187*VLOOKUP($M187,'Fast info vedlikeholdes sentral'!$B$15:$O$31,4,FALSE),0),"")</f>
        <v/>
      </c>
      <c r="R187" s="63" t="str">
        <f>IFERROR(ROUND($L187*VLOOKUP($M187,'Fast info vedlikeholdes sentral'!$B$15:$O$31,5,FALSE),0),"")</f>
        <v/>
      </c>
      <c r="S187" s="63" t="str">
        <f>IFERROR(ROUND($L187*VLOOKUP($M187,'Fast info vedlikeholdes sentral'!$B$15:$O$31,6,FALSE),0),"")</f>
        <v/>
      </c>
      <c r="T187" s="63" t="str">
        <f>IFERROR(ROUND($L187*VLOOKUP($M187,'Fast info vedlikeholdes sentral'!$B$15:$O$31,7,FALSE),0),"")</f>
        <v/>
      </c>
      <c r="U187" s="63" t="str">
        <f>IFERROR(ROUND($L187*VLOOKUP($M187,'Fast info vedlikeholdes sentral'!$B$15:$O$31,8,FALSE),0),"")</f>
        <v/>
      </c>
      <c r="V187" s="63" t="str">
        <f>IFERROR(ROUND($L187*VLOOKUP($M187,'Fast info vedlikeholdes sentral'!$B$15:$O$31,9,FALSE),0),"")</f>
        <v/>
      </c>
      <c r="W187" s="63" t="str">
        <f>IFERROR(ROUND($L187*VLOOKUP($M187,'Fast info vedlikeholdes sentral'!$B$15:$O$31,10,FALSE),0),"")</f>
        <v/>
      </c>
      <c r="X187" s="63" t="str">
        <f>IFERROR(ROUND($L187*VLOOKUP($M187,'Fast info vedlikeholdes sentral'!$B$15:$O$31,11,FALSE),0),"")</f>
        <v/>
      </c>
      <c r="Y187" s="63" t="str">
        <f>IFERROR(ROUND($L187*VLOOKUP($M187,'Fast info vedlikeholdes sentral'!$B$15:$O$31,12,FALSE),0),"")</f>
        <v/>
      </c>
      <c r="Z187" s="63" t="str">
        <f>IFERROR(ROUND($L187*VLOOKUP($M187,'Fast info vedlikeholdes sentral'!$B$15:$O$31,13,FALSE),0),"")</f>
        <v/>
      </c>
      <c r="AA187" s="63" t="str">
        <f>IFERROR(ROUND($L187*VLOOKUP($M187,'Fast info vedlikeholdes sentral'!$B$15:$O$31,14,FALSE),0),"")</f>
        <v/>
      </c>
    </row>
    <row r="188" spans="1:27" ht="15.75" customHeight="1" x14ac:dyDescent="0.25">
      <c r="A188" s="22" t="str">
        <f t="shared" si="18"/>
        <v/>
      </c>
      <c r="B188" s="39" t="str">
        <f>IF(A188="group trans_id",MIN($B$28:B187)-1,"")</f>
        <v/>
      </c>
      <c r="C188" s="22">
        <v>0</v>
      </c>
      <c r="D188" s="27"/>
      <c r="E188" s="27" t="str">
        <f t="shared" si="19"/>
        <v/>
      </c>
      <c r="F188" s="27" t="str">
        <f t="shared" si="20"/>
        <v/>
      </c>
      <c r="G188" s="27" t="str">
        <f t="shared" si="21"/>
        <v/>
      </c>
      <c r="H188" s="27" t="str">
        <f t="shared" si="22"/>
        <v/>
      </c>
      <c r="I188" s="27"/>
      <c r="J188" s="27"/>
      <c r="K188" s="27"/>
      <c r="L188" s="62"/>
      <c r="M188" s="65"/>
      <c r="N188" s="62">
        <f t="shared" si="23"/>
        <v>0</v>
      </c>
      <c r="O188" s="63" t="str">
        <f>IFERROR(ROUND($L188*VLOOKUP($M188,'Fast info vedlikeholdes sentral'!$B$15:$O$31,2,FALSE),0),"")</f>
        <v/>
      </c>
      <c r="P188" s="63" t="str">
        <f>IFERROR(ROUND($L188*VLOOKUP($M188,'Fast info vedlikeholdes sentral'!$B$15:$O$31,3,FALSE),0),"")</f>
        <v/>
      </c>
      <c r="Q188" s="63" t="str">
        <f>IFERROR(ROUND($L188*VLOOKUP($M188,'Fast info vedlikeholdes sentral'!$B$15:$O$31,4,FALSE),0),"")</f>
        <v/>
      </c>
      <c r="R188" s="63" t="str">
        <f>IFERROR(ROUND($L188*VLOOKUP($M188,'Fast info vedlikeholdes sentral'!$B$15:$O$31,5,FALSE),0),"")</f>
        <v/>
      </c>
      <c r="S188" s="63" t="str">
        <f>IFERROR(ROUND($L188*VLOOKUP($M188,'Fast info vedlikeholdes sentral'!$B$15:$O$31,6,FALSE),0),"")</f>
        <v/>
      </c>
      <c r="T188" s="63" t="str">
        <f>IFERROR(ROUND($L188*VLOOKUP($M188,'Fast info vedlikeholdes sentral'!$B$15:$O$31,7,FALSE),0),"")</f>
        <v/>
      </c>
      <c r="U188" s="63" t="str">
        <f>IFERROR(ROUND($L188*VLOOKUP($M188,'Fast info vedlikeholdes sentral'!$B$15:$O$31,8,FALSE),0),"")</f>
        <v/>
      </c>
      <c r="V188" s="63" t="str">
        <f>IFERROR(ROUND($L188*VLOOKUP($M188,'Fast info vedlikeholdes sentral'!$B$15:$O$31,9,FALSE),0),"")</f>
        <v/>
      </c>
      <c r="W188" s="63" t="str">
        <f>IFERROR(ROUND($L188*VLOOKUP($M188,'Fast info vedlikeholdes sentral'!$B$15:$O$31,10,FALSE),0),"")</f>
        <v/>
      </c>
      <c r="X188" s="63" t="str">
        <f>IFERROR(ROUND($L188*VLOOKUP($M188,'Fast info vedlikeholdes sentral'!$B$15:$O$31,11,FALSE),0),"")</f>
        <v/>
      </c>
      <c r="Y188" s="63" t="str">
        <f>IFERROR(ROUND($L188*VLOOKUP($M188,'Fast info vedlikeholdes sentral'!$B$15:$O$31,12,FALSE),0),"")</f>
        <v/>
      </c>
      <c r="Z188" s="63" t="str">
        <f>IFERROR(ROUND($L188*VLOOKUP($M188,'Fast info vedlikeholdes sentral'!$B$15:$O$31,13,FALSE),0),"")</f>
        <v/>
      </c>
      <c r="AA188" s="63" t="str">
        <f>IFERROR(ROUND($L188*VLOOKUP($M188,'Fast info vedlikeholdes sentral'!$B$15:$O$31,14,FALSE),0),"")</f>
        <v/>
      </c>
    </row>
    <row r="189" spans="1:27" ht="15.75" customHeight="1" x14ac:dyDescent="0.25">
      <c r="A189" s="22" t="str">
        <f t="shared" si="18"/>
        <v/>
      </c>
      <c r="B189" s="39" t="str">
        <f>IF(A189="group trans_id",MIN($B$28:B188)-1,"")</f>
        <v/>
      </c>
      <c r="C189" s="22">
        <v>0</v>
      </c>
      <c r="D189" s="27"/>
      <c r="E189" s="27" t="str">
        <f t="shared" si="19"/>
        <v/>
      </c>
      <c r="F189" s="27" t="str">
        <f t="shared" si="20"/>
        <v/>
      </c>
      <c r="G189" s="27" t="str">
        <f t="shared" si="21"/>
        <v/>
      </c>
      <c r="H189" s="27" t="str">
        <f t="shared" si="22"/>
        <v/>
      </c>
      <c r="I189" s="27"/>
      <c r="J189" s="27"/>
      <c r="K189" s="27"/>
      <c r="L189" s="62"/>
      <c r="M189" s="65"/>
      <c r="N189" s="62">
        <f t="shared" si="23"/>
        <v>0</v>
      </c>
      <c r="O189" s="63" t="str">
        <f>IFERROR(ROUND($L189*VLOOKUP($M189,'Fast info vedlikeholdes sentral'!$B$15:$O$31,2,FALSE),0),"")</f>
        <v/>
      </c>
      <c r="P189" s="63" t="str">
        <f>IFERROR(ROUND($L189*VLOOKUP($M189,'Fast info vedlikeholdes sentral'!$B$15:$O$31,3,FALSE),0),"")</f>
        <v/>
      </c>
      <c r="Q189" s="63" t="str">
        <f>IFERROR(ROUND($L189*VLOOKUP($M189,'Fast info vedlikeholdes sentral'!$B$15:$O$31,4,FALSE),0),"")</f>
        <v/>
      </c>
      <c r="R189" s="63" t="str">
        <f>IFERROR(ROUND($L189*VLOOKUP($M189,'Fast info vedlikeholdes sentral'!$B$15:$O$31,5,FALSE),0),"")</f>
        <v/>
      </c>
      <c r="S189" s="63" t="str">
        <f>IFERROR(ROUND($L189*VLOOKUP($M189,'Fast info vedlikeholdes sentral'!$B$15:$O$31,6,FALSE),0),"")</f>
        <v/>
      </c>
      <c r="T189" s="63" t="str">
        <f>IFERROR(ROUND($L189*VLOOKUP($M189,'Fast info vedlikeholdes sentral'!$B$15:$O$31,7,FALSE),0),"")</f>
        <v/>
      </c>
      <c r="U189" s="63" t="str">
        <f>IFERROR(ROUND($L189*VLOOKUP($M189,'Fast info vedlikeholdes sentral'!$B$15:$O$31,8,FALSE),0),"")</f>
        <v/>
      </c>
      <c r="V189" s="63" t="str">
        <f>IFERROR(ROUND($L189*VLOOKUP($M189,'Fast info vedlikeholdes sentral'!$B$15:$O$31,9,FALSE),0),"")</f>
        <v/>
      </c>
      <c r="W189" s="63" t="str">
        <f>IFERROR(ROUND($L189*VLOOKUP($M189,'Fast info vedlikeholdes sentral'!$B$15:$O$31,10,FALSE),0),"")</f>
        <v/>
      </c>
      <c r="X189" s="63" t="str">
        <f>IFERROR(ROUND($L189*VLOOKUP($M189,'Fast info vedlikeholdes sentral'!$B$15:$O$31,11,FALSE),0),"")</f>
        <v/>
      </c>
      <c r="Y189" s="63" t="str">
        <f>IFERROR(ROUND($L189*VLOOKUP($M189,'Fast info vedlikeholdes sentral'!$B$15:$O$31,12,FALSE),0),"")</f>
        <v/>
      </c>
      <c r="Z189" s="63" t="str">
        <f>IFERROR(ROUND($L189*VLOOKUP($M189,'Fast info vedlikeholdes sentral'!$B$15:$O$31,13,FALSE),0),"")</f>
        <v/>
      </c>
      <c r="AA189" s="63" t="str">
        <f>IFERROR(ROUND($L189*VLOOKUP($M189,'Fast info vedlikeholdes sentral'!$B$15:$O$31,14,FALSE),0),"")</f>
        <v/>
      </c>
    </row>
    <row r="190" spans="1:27" ht="15.75" customHeight="1" x14ac:dyDescent="0.25">
      <c r="A190" s="39"/>
      <c r="D190" s="30" t="s">
        <v>44</v>
      </c>
      <c r="E190" s="30"/>
      <c r="F190" s="30"/>
      <c r="G190" s="30"/>
      <c r="H190" s="30"/>
      <c r="I190" s="30"/>
      <c r="J190" s="30"/>
      <c r="K190" s="30"/>
      <c r="L190" s="64">
        <f t="shared" ref="L190:Z190" si="24">SUM(L29:L189)</f>
        <v>0</v>
      </c>
      <c r="M190" s="64"/>
      <c r="N190" s="64">
        <f t="shared" si="24"/>
        <v>0</v>
      </c>
      <c r="O190" s="64">
        <f t="shared" si="24"/>
        <v>0</v>
      </c>
      <c r="P190" s="64">
        <f t="shared" si="24"/>
        <v>0</v>
      </c>
      <c r="Q190" s="64">
        <f t="shared" si="24"/>
        <v>0</v>
      </c>
      <c r="R190" s="64">
        <f t="shared" si="24"/>
        <v>0</v>
      </c>
      <c r="S190" s="64">
        <f t="shared" si="24"/>
        <v>0</v>
      </c>
      <c r="T190" s="64">
        <f t="shared" si="24"/>
        <v>0</v>
      </c>
      <c r="U190" s="64">
        <f t="shared" si="24"/>
        <v>0</v>
      </c>
      <c r="V190" s="64">
        <f t="shared" si="24"/>
        <v>0</v>
      </c>
      <c r="W190" s="64">
        <f t="shared" si="24"/>
        <v>0</v>
      </c>
      <c r="X190" s="64">
        <f t="shared" si="24"/>
        <v>0</v>
      </c>
      <c r="Y190" s="64">
        <f t="shared" si="24"/>
        <v>0</v>
      </c>
      <c r="Z190" s="64">
        <f t="shared" si="24"/>
        <v>0</v>
      </c>
      <c r="AA190" s="64">
        <f t="shared" ref="AA190" si="25">SUM(AA29:AA189)</f>
        <v>0</v>
      </c>
    </row>
  </sheetData>
  <sheetProtection selectLockedCells="1"/>
  <autoFilter ref="D27:Z27" xr:uid="{00000000-0009-0000-0000-000005000000}"/>
  <mergeCells count="1">
    <mergeCell ref="O23:Z23"/>
  </mergeCells>
  <dataValidations xWindow="1408" yWindow="1222" count="1">
    <dataValidation type="list" allowBlank="1" showInputMessage="1" showErrorMessage="1" prompt="Gyldige periodiseringsnøkler. Ligger i fanen &quot; Fast info vedlikeholdes sentralt&quot; med forklaring" sqref="M29:M189" xr:uid="{00000000-0002-0000-0500-000000000000}">
      <formula1>NOKLER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90"/>
  <sheetViews>
    <sheetView topLeftCell="D1" zoomScaleNormal="100" workbookViewId="0">
      <selection activeCell="B30" sqref="B30:B189"/>
    </sheetView>
  </sheetViews>
  <sheetFormatPr baseColWidth="10" defaultColWidth="8.375" defaultRowHeight="15.75" customHeight="1" outlineLevelRow="1" outlineLevelCol="1" x14ac:dyDescent="0.25"/>
  <cols>
    <col min="1" max="1" width="29.125" style="22" hidden="1" customWidth="1" outlineLevel="1"/>
    <col min="2" max="2" width="7.5" style="22" hidden="1" customWidth="1" outlineLevel="1"/>
    <col min="3" max="3" width="21.125" style="22" hidden="1" customWidth="1" outlineLevel="1"/>
    <col min="4" max="4" width="14.5" style="23" customWidth="1" collapsed="1"/>
    <col min="5" max="5" width="9.375" style="23" customWidth="1"/>
    <col min="6" max="6" width="11.75" style="23" customWidth="1"/>
    <col min="7" max="7" width="17.375" style="23" customWidth="1"/>
    <col min="8" max="8" width="18.5" style="23" customWidth="1"/>
    <col min="9" max="9" width="38.25" style="23" hidden="1" customWidth="1" outlineLevel="1"/>
    <col min="10" max="10" width="16.5" style="23" customWidth="1" collapsed="1"/>
    <col min="11" max="11" width="16.5" style="23" hidden="1" customWidth="1" outlineLevel="1"/>
    <col min="12" max="12" width="14.875" style="23" customWidth="1" collapsed="1"/>
    <col min="13" max="13" width="10.375" style="23" customWidth="1"/>
    <col min="14" max="14" width="14.875" style="23" customWidth="1"/>
    <col min="15" max="26" width="12.5" style="27" customWidth="1"/>
    <col min="27" max="16384" width="8.375" style="27"/>
  </cols>
  <sheetData>
    <row r="1" spans="1:7" ht="15.75" customHeight="1" x14ac:dyDescent="0.25">
      <c r="A1" s="5" t="str">
        <f>CONCATENATE("setdefault client=",'Fast info vedlikeholdes sentral'!$B$9)</f>
        <v>setdefault client=NU</v>
      </c>
    </row>
    <row r="2" spans="1:7" ht="15.75" customHeight="1" x14ac:dyDescent="0.25">
      <c r="A2" s="5" t="str">
        <f>CONCATENATE("setdefault version=",'Fast info vedlikeholdes sentral'!$B$8)</f>
        <v>setdefault version=2022RBLONN</v>
      </c>
    </row>
    <row r="3" spans="1:7" ht="15.75" customHeight="1" x14ac:dyDescent="0.25">
      <c r="A3" s="22" t="s">
        <v>8</v>
      </c>
    </row>
    <row r="4" spans="1:7" ht="15.75" customHeight="1" x14ac:dyDescent="0.25">
      <c r="A4" s="22" t="s">
        <v>9</v>
      </c>
    </row>
    <row r="5" spans="1:7" ht="15.75" customHeight="1" x14ac:dyDescent="0.25">
      <c r="A5" s="22" t="s">
        <v>10</v>
      </c>
    </row>
    <row r="6" spans="1:7" ht="15.75" customHeight="1" x14ac:dyDescent="0.25">
      <c r="A6" s="22" t="s">
        <v>11</v>
      </c>
    </row>
    <row r="7" spans="1:7" ht="15.75" customHeight="1" x14ac:dyDescent="0.25">
      <c r="A7" s="38" t="s">
        <v>62</v>
      </c>
    </row>
    <row r="8" spans="1:7" ht="15.75" customHeight="1" x14ac:dyDescent="0.25">
      <c r="A8" s="32" t="s">
        <v>63</v>
      </c>
    </row>
    <row r="9" spans="1:7" ht="15.75" customHeight="1" x14ac:dyDescent="0.25">
      <c r="A9" s="41" t="s">
        <v>53</v>
      </c>
    </row>
    <row r="10" spans="1:7" ht="15.75" customHeight="1" thickBot="1" x14ac:dyDescent="0.3">
      <c r="A10" s="41" t="s">
        <v>69</v>
      </c>
      <c r="E10" s="11" t="s">
        <v>31</v>
      </c>
      <c r="F10" s="33"/>
      <c r="G10" s="34"/>
    </row>
    <row r="11" spans="1:7" ht="15.75" customHeight="1" thickBot="1" x14ac:dyDescent="0.3">
      <c r="E11" s="11" t="s">
        <v>27</v>
      </c>
      <c r="F11" s="33"/>
      <c r="G11" s="34"/>
    </row>
    <row r="12" spans="1:7" ht="15.75" customHeight="1" thickBot="1" x14ac:dyDescent="0.3">
      <c r="E12" s="11" t="s">
        <v>47</v>
      </c>
      <c r="F12" s="33"/>
      <c r="G12" s="34"/>
    </row>
    <row r="13" spans="1:7" ht="15.75" customHeight="1" thickBot="1" x14ac:dyDescent="0.3">
      <c r="E13" s="11" t="s">
        <v>32</v>
      </c>
      <c r="F13" s="33"/>
      <c r="G13" s="35"/>
    </row>
    <row r="14" spans="1:7" ht="15.75" customHeight="1" x14ac:dyDescent="0.25">
      <c r="A14" s="22" t="s">
        <v>33</v>
      </c>
    </row>
    <row r="15" spans="1:7" ht="15.75" customHeight="1" x14ac:dyDescent="0.25">
      <c r="A15" s="22" t="s">
        <v>34</v>
      </c>
    </row>
    <row r="17" spans="1:27" ht="15.75" customHeight="1" x14ac:dyDescent="0.25">
      <c r="A17" s="22" t="s">
        <v>45</v>
      </c>
      <c r="E17" s="25"/>
      <c r="F17" s="25"/>
      <c r="G17" s="26"/>
    </row>
    <row r="18" spans="1:27" ht="15.75" customHeight="1" x14ac:dyDescent="0.25">
      <c r="A18" s="28"/>
      <c r="E18" s="25"/>
      <c r="F18" s="2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7" ht="15.75" customHeight="1" x14ac:dyDescent="0.25">
      <c r="E19" s="25"/>
      <c r="F19" s="25"/>
    </row>
    <row r="20" spans="1:27" ht="15.75" customHeight="1" x14ac:dyDescent="0.25">
      <c r="E20" s="25"/>
      <c r="F20" s="25"/>
    </row>
    <row r="21" spans="1:27" ht="15.75" hidden="1" customHeight="1" outlineLevel="1" x14ac:dyDescent="0.25">
      <c r="A21" s="22" t="s">
        <v>35</v>
      </c>
      <c r="B21" s="22" t="s">
        <v>36</v>
      </c>
      <c r="D21" s="23" t="s">
        <v>37</v>
      </c>
      <c r="E21" s="25" t="s">
        <v>38</v>
      </c>
      <c r="F21" s="25" t="s">
        <v>39</v>
      </c>
      <c r="G21" s="23" t="s">
        <v>40</v>
      </c>
      <c r="H21" s="23" t="s">
        <v>41</v>
      </c>
      <c r="I21" s="23" t="s">
        <v>16</v>
      </c>
      <c r="J21" s="23" t="s">
        <v>22</v>
      </c>
      <c r="K21" s="23" t="s">
        <v>16</v>
      </c>
      <c r="L21" s="23" t="s">
        <v>29</v>
      </c>
      <c r="O21" s="23" t="s">
        <v>29</v>
      </c>
      <c r="P21" s="23" t="s">
        <v>29</v>
      </c>
      <c r="Q21" s="23" t="s">
        <v>29</v>
      </c>
      <c r="R21" s="23" t="s">
        <v>29</v>
      </c>
      <c r="S21" s="23" t="s">
        <v>29</v>
      </c>
      <c r="T21" s="23" t="s">
        <v>29</v>
      </c>
      <c r="U21" s="23" t="s">
        <v>29</v>
      </c>
      <c r="V21" s="23" t="s">
        <v>29</v>
      </c>
      <c r="W21" s="23" t="s">
        <v>29</v>
      </c>
      <c r="X21" s="23" t="s">
        <v>29</v>
      </c>
      <c r="Y21" s="23" t="s">
        <v>29</v>
      </c>
      <c r="Z21" s="23" t="s">
        <v>29</v>
      </c>
      <c r="AA21" s="23" t="s">
        <v>29</v>
      </c>
    </row>
    <row r="22" spans="1:27" ht="15.75" hidden="1" customHeight="1" outlineLevel="1" x14ac:dyDescent="0.25">
      <c r="A22" s="22" t="s">
        <v>42</v>
      </c>
      <c r="E22" s="25"/>
      <c r="F22" s="25"/>
      <c r="O22" s="27">
        <f>'Fast info vedlikeholdes sentral'!C5</f>
        <v>202201</v>
      </c>
      <c r="P22" s="27">
        <f>'Fast info vedlikeholdes sentral'!D5</f>
        <v>202202</v>
      </c>
      <c r="Q22" s="27">
        <f>'Fast info vedlikeholdes sentral'!E5</f>
        <v>202203</v>
      </c>
      <c r="R22" s="27">
        <f>'Fast info vedlikeholdes sentral'!F5</f>
        <v>202204</v>
      </c>
      <c r="S22" s="27">
        <f>'Fast info vedlikeholdes sentral'!G5</f>
        <v>202205</v>
      </c>
      <c r="T22" s="27">
        <f>'Fast info vedlikeholdes sentral'!H5</f>
        <v>202206</v>
      </c>
      <c r="U22" s="27">
        <f>'Fast info vedlikeholdes sentral'!I5</f>
        <v>202207</v>
      </c>
      <c r="V22" s="27">
        <f>'Fast info vedlikeholdes sentral'!J5</f>
        <v>202208</v>
      </c>
      <c r="W22" s="27">
        <f>'Fast info vedlikeholdes sentral'!K5</f>
        <v>202209</v>
      </c>
      <c r="X22" s="27">
        <f>'Fast info vedlikeholdes sentral'!L5</f>
        <v>202210</v>
      </c>
      <c r="Y22" s="27">
        <f>'Fast info vedlikeholdes sentral'!M5</f>
        <v>202211</v>
      </c>
      <c r="Z22" s="27">
        <f>'Fast info vedlikeholdes sentral'!N5</f>
        <v>202212</v>
      </c>
      <c r="AA22" s="27">
        <f>'Fast info vedlikeholdes sentral'!O5</f>
        <v>202213</v>
      </c>
    </row>
    <row r="23" spans="1:27" ht="15.75" hidden="1" customHeight="1" outlineLevel="1" x14ac:dyDescent="0.25">
      <c r="E23" s="25"/>
      <c r="F23" s="25"/>
      <c r="O23" s="105" t="s">
        <v>28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7" ht="15.75" hidden="1" customHeight="1" outlineLevel="1" x14ac:dyDescent="0.25">
      <c r="A24" s="22" t="s">
        <v>13</v>
      </c>
      <c r="B24" s="22" t="s">
        <v>14</v>
      </c>
      <c r="C24" s="22" t="s">
        <v>15</v>
      </c>
      <c r="D24" s="23" t="s">
        <v>17</v>
      </c>
      <c r="E24" s="23" t="s">
        <v>18</v>
      </c>
      <c r="F24" s="23" t="s">
        <v>19</v>
      </c>
      <c r="G24" s="23" t="s">
        <v>20</v>
      </c>
      <c r="H24" s="23" t="s">
        <v>21</v>
      </c>
      <c r="J24" s="23" t="s">
        <v>22</v>
      </c>
      <c r="K24" s="23" t="s">
        <v>16</v>
      </c>
      <c r="O24" s="23" t="s">
        <v>29</v>
      </c>
      <c r="P24" s="23" t="s">
        <v>29</v>
      </c>
      <c r="Q24" s="23" t="s">
        <v>29</v>
      </c>
      <c r="R24" s="23" t="s">
        <v>29</v>
      </c>
      <c r="S24" s="23" t="s">
        <v>29</v>
      </c>
      <c r="T24" s="23" t="s">
        <v>29</v>
      </c>
      <c r="U24" s="23" t="s">
        <v>29</v>
      </c>
      <c r="V24" s="23" t="s">
        <v>29</v>
      </c>
      <c r="W24" s="23" t="s">
        <v>29</v>
      </c>
      <c r="X24" s="23" t="s">
        <v>29</v>
      </c>
      <c r="Y24" s="23" t="s">
        <v>29</v>
      </c>
      <c r="Z24" s="23" t="s">
        <v>29</v>
      </c>
      <c r="AA24" s="23" t="s">
        <v>29</v>
      </c>
    </row>
    <row r="25" spans="1:27" ht="15.75" hidden="1" customHeight="1" outlineLevel="1" x14ac:dyDescent="0.25">
      <c r="A25" s="22" t="s">
        <v>23</v>
      </c>
      <c r="O25" s="23">
        <f>O22</f>
        <v>202201</v>
      </c>
      <c r="P25" s="23">
        <f t="shared" ref="P25:AA25" si="0">P22</f>
        <v>202202</v>
      </c>
      <c r="Q25" s="23">
        <f t="shared" si="0"/>
        <v>202203</v>
      </c>
      <c r="R25" s="23">
        <f t="shared" si="0"/>
        <v>202204</v>
      </c>
      <c r="S25" s="23">
        <f t="shared" si="0"/>
        <v>202205</v>
      </c>
      <c r="T25" s="23">
        <f t="shared" si="0"/>
        <v>202206</v>
      </c>
      <c r="U25" s="23">
        <f t="shared" si="0"/>
        <v>202207</v>
      </c>
      <c r="V25" s="23">
        <f t="shared" si="0"/>
        <v>202208</v>
      </c>
      <c r="W25" s="23">
        <f t="shared" si="0"/>
        <v>202209</v>
      </c>
      <c r="X25" s="23">
        <f t="shared" si="0"/>
        <v>202210</v>
      </c>
      <c r="Y25" s="23">
        <f t="shared" si="0"/>
        <v>202211</v>
      </c>
      <c r="Z25" s="23">
        <f t="shared" si="0"/>
        <v>202212</v>
      </c>
      <c r="AA25" s="23">
        <f t="shared" si="0"/>
        <v>202213</v>
      </c>
    </row>
    <row r="26" spans="1:27" ht="15.75" hidden="1" customHeight="1" outlineLevel="1" x14ac:dyDescent="0.25">
      <c r="L26" s="100">
        <f>SUBTOTAL(9,L29:L189)</f>
        <v>0</v>
      </c>
      <c r="M26" s="101"/>
      <c r="N26" s="100">
        <f>SUBTOTAL(9,N29:N189)</f>
        <v>0</v>
      </c>
      <c r="O26" s="100">
        <f>SUBTOTAL(9,O29:O189)</f>
        <v>0</v>
      </c>
      <c r="P26" s="100">
        <f t="shared" ref="P26:AA26" si="1">SUBTOTAL(9,P29:P189)</f>
        <v>0</v>
      </c>
      <c r="Q26" s="100">
        <f t="shared" si="1"/>
        <v>0</v>
      </c>
      <c r="R26" s="100">
        <f t="shared" si="1"/>
        <v>0</v>
      </c>
      <c r="S26" s="100">
        <f t="shared" si="1"/>
        <v>0</v>
      </c>
      <c r="T26" s="100">
        <f t="shared" si="1"/>
        <v>0</v>
      </c>
      <c r="U26" s="100">
        <f t="shared" si="1"/>
        <v>0</v>
      </c>
      <c r="V26" s="100">
        <f t="shared" si="1"/>
        <v>0</v>
      </c>
      <c r="W26" s="100">
        <f t="shared" si="1"/>
        <v>0</v>
      </c>
      <c r="X26" s="100">
        <f t="shared" si="1"/>
        <v>0</v>
      </c>
      <c r="Y26" s="100">
        <f t="shared" si="1"/>
        <v>0</v>
      </c>
      <c r="Z26" s="100">
        <f t="shared" si="1"/>
        <v>0</v>
      </c>
      <c r="AA26" s="100">
        <f t="shared" si="1"/>
        <v>0</v>
      </c>
    </row>
    <row r="27" spans="1:27" ht="28.5" customHeight="1" collapsed="1" x14ac:dyDescent="0.25">
      <c r="B27" s="22" t="s">
        <v>14</v>
      </c>
      <c r="C27" s="22" t="s">
        <v>24</v>
      </c>
      <c r="D27" s="30" t="s">
        <v>0</v>
      </c>
      <c r="E27" s="30" t="s">
        <v>3</v>
      </c>
      <c r="F27" s="30" t="s">
        <v>1</v>
      </c>
      <c r="G27" s="30" t="s">
        <v>25</v>
      </c>
      <c r="H27" s="30" t="s">
        <v>4</v>
      </c>
      <c r="I27" s="30"/>
      <c r="J27" s="30" t="s">
        <v>2</v>
      </c>
      <c r="K27" s="30" t="s">
        <v>46</v>
      </c>
      <c r="L27" s="43" t="s">
        <v>26</v>
      </c>
      <c r="M27" s="44" t="s">
        <v>96</v>
      </c>
      <c r="N27" s="43" t="s">
        <v>52</v>
      </c>
      <c r="O27" s="31">
        <f>O22</f>
        <v>202201</v>
      </c>
      <c r="P27" s="31">
        <f t="shared" ref="P27:AA27" si="2">P22</f>
        <v>202202</v>
      </c>
      <c r="Q27" s="31">
        <f t="shared" si="2"/>
        <v>202203</v>
      </c>
      <c r="R27" s="31">
        <f t="shared" si="2"/>
        <v>202204</v>
      </c>
      <c r="S27" s="31">
        <f t="shared" si="2"/>
        <v>202205</v>
      </c>
      <c r="T27" s="31">
        <f t="shared" si="2"/>
        <v>202206</v>
      </c>
      <c r="U27" s="31">
        <f t="shared" si="2"/>
        <v>202207</v>
      </c>
      <c r="V27" s="31">
        <f t="shared" si="2"/>
        <v>202208</v>
      </c>
      <c r="W27" s="31">
        <f t="shared" si="2"/>
        <v>202209</v>
      </c>
      <c r="X27" s="31">
        <f t="shared" si="2"/>
        <v>202210</v>
      </c>
      <c r="Y27" s="31">
        <f t="shared" si="2"/>
        <v>202211</v>
      </c>
      <c r="Z27" s="31">
        <f t="shared" si="2"/>
        <v>202212</v>
      </c>
      <c r="AA27" s="31">
        <f t="shared" si="2"/>
        <v>202213</v>
      </c>
    </row>
    <row r="28" spans="1:27" ht="15.75" customHeight="1" thickBot="1" x14ac:dyDescent="0.3">
      <c r="D28" s="24"/>
      <c r="E28" s="24"/>
      <c r="F28" s="24"/>
      <c r="G28" s="24"/>
      <c r="H28" s="24"/>
      <c r="I28" s="24"/>
      <c r="J28" s="24"/>
      <c r="K28" s="24"/>
      <c r="L28" s="61"/>
      <c r="M28" s="61"/>
      <c r="N28" s="61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5.75" customHeight="1" x14ac:dyDescent="0.25">
      <c r="A29" s="22" t="str">
        <f>IF((D29&lt;&gt;""),"group trans_id","")</f>
        <v/>
      </c>
      <c r="B29" s="22" t="str">
        <f>IF(A29="","",-1)</f>
        <v/>
      </c>
      <c r="C29" s="22">
        <v>0</v>
      </c>
      <c r="D29" s="27"/>
      <c r="E29" s="27"/>
      <c r="F29" s="27"/>
      <c r="G29" s="27"/>
      <c r="H29" s="27"/>
      <c r="I29" s="27">
        <v>0</v>
      </c>
      <c r="J29" s="27"/>
      <c r="K29" s="27">
        <v>0</v>
      </c>
      <c r="L29" s="62"/>
      <c r="M29" s="65"/>
      <c r="N29" s="62">
        <f>L29-SUM(O29:AA29)</f>
        <v>0</v>
      </c>
      <c r="O29" s="63" t="str">
        <f>IFERROR(ROUND($L29*VLOOKUP($M29,'Fast info vedlikeholdes sentral'!$B$15:$O$31,2,FALSE),0),"")</f>
        <v/>
      </c>
      <c r="P29" s="63" t="str">
        <f>IFERROR(ROUND($L29*VLOOKUP($M29,'Fast info vedlikeholdes sentral'!$B$15:$O$31,3,FALSE),0),"")</f>
        <v/>
      </c>
      <c r="Q29" s="63" t="str">
        <f>IFERROR(ROUND($L29*VLOOKUP($M29,'Fast info vedlikeholdes sentral'!$B$15:$O$31,4,FALSE),0),"")</f>
        <v/>
      </c>
      <c r="R29" s="63" t="str">
        <f>IFERROR(ROUND($L29*VLOOKUP($M29,'Fast info vedlikeholdes sentral'!$B$15:$O$31,5,FALSE),0),"")</f>
        <v/>
      </c>
      <c r="S29" s="63" t="str">
        <f>IFERROR(ROUND($L29*VLOOKUP($M29,'Fast info vedlikeholdes sentral'!$B$15:$O$31,6,FALSE),0),"")</f>
        <v/>
      </c>
      <c r="T29" s="63" t="str">
        <f>IFERROR(ROUND($L29*VLOOKUP($M29,'Fast info vedlikeholdes sentral'!$B$15:$O$31,7,FALSE),0),"")</f>
        <v/>
      </c>
      <c r="U29" s="63" t="str">
        <f>IFERROR(ROUND($L29*VLOOKUP($M29,'Fast info vedlikeholdes sentral'!$B$15:$O$31,8,FALSE),0),"")</f>
        <v/>
      </c>
      <c r="V29" s="63" t="str">
        <f>IFERROR(ROUND($L29*VLOOKUP($M29,'Fast info vedlikeholdes sentral'!$B$15:$O$31,9,FALSE),0),"")</f>
        <v/>
      </c>
      <c r="W29" s="63" t="str">
        <f>IFERROR(ROUND($L29*VLOOKUP($M29,'Fast info vedlikeholdes sentral'!$B$15:$O$31,10,FALSE),0),"")</f>
        <v/>
      </c>
      <c r="X29" s="63" t="str">
        <f>IFERROR(ROUND($L29*VLOOKUP($M29,'Fast info vedlikeholdes sentral'!$B$15:$O$31,11,FALSE),0),"")</f>
        <v/>
      </c>
      <c r="Y29" s="63" t="str">
        <f>IFERROR(ROUND($L29*VLOOKUP($M29,'Fast info vedlikeholdes sentral'!$B$15:$O$31,12,FALSE),0),"")</f>
        <v/>
      </c>
      <c r="Z29" s="63" t="str">
        <f>IFERROR(ROUND($L29*VLOOKUP($M29,'Fast info vedlikeholdes sentral'!$B$15:$O$31,13,FALSE),0),"")</f>
        <v/>
      </c>
      <c r="AA29" s="63" t="str">
        <f>IFERROR(ROUND($L29*VLOOKUP($M29,'Fast info vedlikeholdes sentral'!$B$15:$O$31,14,FALSE),0),"")</f>
        <v/>
      </c>
    </row>
    <row r="30" spans="1:27" ht="15.75" customHeight="1" x14ac:dyDescent="0.25">
      <c r="A30" s="22" t="str">
        <f t="shared" ref="A30:A93" si="3">IF((D30&lt;&gt;""),"group trans_id","")</f>
        <v/>
      </c>
      <c r="B30" s="39" t="str">
        <f>IF(A30="group trans_id",MIN($B$28:B29)-1,"")</f>
        <v/>
      </c>
      <c r="C30" s="22">
        <v>0</v>
      </c>
      <c r="D30" s="27"/>
      <c r="E30" s="27"/>
      <c r="F30" s="27"/>
      <c r="G30" s="27"/>
      <c r="H30" s="27"/>
      <c r="I30" s="27">
        <v>0</v>
      </c>
      <c r="J30" s="27"/>
      <c r="K30" s="27">
        <v>0</v>
      </c>
      <c r="L30" s="62">
        <v>0</v>
      </c>
      <c r="M30" s="65"/>
      <c r="N30" s="62">
        <f t="shared" ref="N30:N93" si="4">L30-SUM(O30:AA30)</f>
        <v>0</v>
      </c>
      <c r="O30" s="63" t="str">
        <f>IFERROR(ROUND($L30*VLOOKUP($M30,'Fast info vedlikeholdes sentral'!$B$15:$O$31,2,FALSE),0),"")</f>
        <v/>
      </c>
      <c r="P30" s="63" t="str">
        <f>IFERROR(ROUND($L30*VLOOKUP($M30,'Fast info vedlikeholdes sentral'!$B$15:$O$31,3,FALSE),0),"")</f>
        <v/>
      </c>
      <c r="Q30" s="63" t="str">
        <f>IFERROR(ROUND($L30*VLOOKUP($M30,'Fast info vedlikeholdes sentral'!$B$15:$O$31,4,FALSE),0),"")</f>
        <v/>
      </c>
      <c r="R30" s="63" t="str">
        <f>IFERROR(ROUND($L30*VLOOKUP($M30,'Fast info vedlikeholdes sentral'!$B$15:$O$31,5,FALSE),0),"")</f>
        <v/>
      </c>
      <c r="S30" s="63" t="str">
        <f>IFERROR(ROUND($L30*VLOOKUP($M30,'Fast info vedlikeholdes sentral'!$B$15:$O$31,6,FALSE),0),"")</f>
        <v/>
      </c>
      <c r="T30" s="63" t="str">
        <f>IFERROR(ROUND($L30*VLOOKUP($M30,'Fast info vedlikeholdes sentral'!$B$15:$O$31,7,FALSE),0),"")</f>
        <v/>
      </c>
      <c r="U30" s="63" t="str">
        <f>IFERROR(ROUND($L30*VLOOKUP($M30,'Fast info vedlikeholdes sentral'!$B$15:$O$31,8,FALSE),0),"")</f>
        <v/>
      </c>
      <c r="V30" s="63" t="str">
        <f>IFERROR(ROUND($L30*VLOOKUP($M30,'Fast info vedlikeholdes sentral'!$B$15:$O$31,9,FALSE),0),"")</f>
        <v/>
      </c>
      <c r="W30" s="63" t="str">
        <f>IFERROR(ROUND($L30*VLOOKUP($M30,'Fast info vedlikeholdes sentral'!$B$15:$O$31,10,FALSE),0),"")</f>
        <v/>
      </c>
      <c r="X30" s="63" t="str">
        <f>IFERROR(ROUND($L30*VLOOKUP($M30,'Fast info vedlikeholdes sentral'!$B$15:$O$31,11,FALSE),0),"")</f>
        <v/>
      </c>
      <c r="Y30" s="63" t="str">
        <f>IFERROR(ROUND($L30*VLOOKUP($M30,'Fast info vedlikeholdes sentral'!$B$15:$O$31,12,FALSE),0),"")</f>
        <v/>
      </c>
      <c r="Z30" s="63" t="str">
        <f>IFERROR(ROUND($L30*VLOOKUP($M30,'Fast info vedlikeholdes sentral'!$B$15:$O$31,13,FALSE),0),"")</f>
        <v/>
      </c>
      <c r="AA30" s="63" t="str">
        <f>IFERROR(ROUND($L30*VLOOKUP($M30,'Fast info vedlikeholdes sentral'!$B$15:$O$31,14,FALSE),0),"")</f>
        <v/>
      </c>
    </row>
    <row r="31" spans="1:27" ht="15.75" customHeight="1" x14ac:dyDescent="0.25">
      <c r="A31" s="22" t="str">
        <f t="shared" si="3"/>
        <v/>
      </c>
      <c r="B31" s="39" t="str">
        <f>IF(A31="group trans_id",MIN($B$28:B30)-1,"")</f>
        <v/>
      </c>
      <c r="C31" s="22">
        <v>0</v>
      </c>
      <c r="D31" s="27"/>
      <c r="E31" s="27"/>
      <c r="F31" s="27"/>
      <c r="G31" s="27"/>
      <c r="H31" s="27"/>
      <c r="I31" s="27">
        <v>0</v>
      </c>
      <c r="J31" s="27"/>
      <c r="K31" s="27">
        <v>0</v>
      </c>
      <c r="L31" s="62">
        <v>0</v>
      </c>
      <c r="M31" s="65"/>
      <c r="N31" s="62">
        <f t="shared" si="4"/>
        <v>0</v>
      </c>
      <c r="O31" s="63" t="str">
        <f>IFERROR(ROUND($L31*VLOOKUP($M31,'Fast info vedlikeholdes sentral'!$B$15:$O$31,2,FALSE),0),"")</f>
        <v/>
      </c>
      <c r="P31" s="63" t="str">
        <f>IFERROR(ROUND($L31*VLOOKUP($M31,'Fast info vedlikeholdes sentral'!$B$15:$O$31,3,FALSE),0),"")</f>
        <v/>
      </c>
      <c r="Q31" s="63" t="str">
        <f>IFERROR(ROUND($L31*VLOOKUP($M31,'Fast info vedlikeholdes sentral'!$B$15:$O$31,4,FALSE),0),"")</f>
        <v/>
      </c>
      <c r="R31" s="63" t="str">
        <f>IFERROR(ROUND($L31*VLOOKUP($M31,'Fast info vedlikeholdes sentral'!$B$15:$O$31,5,FALSE),0),"")</f>
        <v/>
      </c>
      <c r="S31" s="63" t="str">
        <f>IFERROR(ROUND($L31*VLOOKUP($M31,'Fast info vedlikeholdes sentral'!$B$15:$O$31,6,FALSE),0),"")</f>
        <v/>
      </c>
      <c r="T31" s="63" t="str">
        <f>IFERROR(ROUND($L31*VLOOKUP($M31,'Fast info vedlikeholdes sentral'!$B$15:$O$31,7,FALSE),0),"")</f>
        <v/>
      </c>
      <c r="U31" s="63" t="str">
        <f>IFERROR(ROUND($L31*VLOOKUP($M31,'Fast info vedlikeholdes sentral'!$B$15:$O$31,8,FALSE),0),"")</f>
        <v/>
      </c>
      <c r="V31" s="63" t="str">
        <f>IFERROR(ROUND($L31*VLOOKUP($M31,'Fast info vedlikeholdes sentral'!$B$15:$O$31,9,FALSE),0),"")</f>
        <v/>
      </c>
      <c r="W31" s="63" t="str">
        <f>IFERROR(ROUND($L31*VLOOKUP($M31,'Fast info vedlikeholdes sentral'!$B$15:$O$31,10,FALSE),0),"")</f>
        <v/>
      </c>
      <c r="X31" s="63" t="str">
        <f>IFERROR(ROUND($L31*VLOOKUP($M31,'Fast info vedlikeholdes sentral'!$B$15:$O$31,11,FALSE),0),"")</f>
        <v/>
      </c>
      <c r="Y31" s="63" t="str">
        <f>IFERROR(ROUND($L31*VLOOKUP($M31,'Fast info vedlikeholdes sentral'!$B$15:$O$31,12,FALSE),0),"")</f>
        <v/>
      </c>
      <c r="Z31" s="63" t="str">
        <f>IFERROR(ROUND($L31*VLOOKUP($M31,'Fast info vedlikeholdes sentral'!$B$15:$O$31,13,FALSE),0),"")</f>
        <v/>
      </c>
      <c r="AA31" s="63" t="str">
        <f>IFERROR(ROUND($L31*VLOOKUP($M31,'Fast info vedlikeholdes sentral'!$B$15:$O$31,14,FALSE),0),"")</f>
        <v/>
      </c>
    </row>
    <row r="32" spans="1:27" ht="15.75" customHeight="1" x14ac:dyDescent="0.25">
      <c r="A32" s="22" t="str">
        <f t="shared" si="3"/>
        <v/>
      </c>
      <c r="B32" s="39" t="str">
        <f>IF(A32="group trans_id",MIN($B$28:B31)-1,"")</f>
        <v/>
      </c>
      <c r="C32" s="22">
        <v>0</v>
      </c>
      <c r="D32" s="27"/>
      <c r="E32" s="27"/>
      <c r="F32" s="27"/>
      <c r="G32" s="27"/>
      <c r="H32" s="27"/>
      <c r="I32" s="27">
        <v>0</v>
      </c>
      <c r="J32" s="27"/>
      <c r="K32" s="27">
        <v>0</v>
      </c>
      <c r="L32" s="62">
        <v>0</v>
      </c>
      <c r="M32" s="65"/>
      <c r="N32" s="62">
        <f t="shared" si="4"/>
        <v>0</v>
      </c>
      <c r="O32" s="63" t="str">
        <f>IFERROR(ROUND($L32*VLOOKUP($M32,'Fast info vedlikeholdes sentral'!$B$15:$O$31,2,FALSE),0),"")</f>
        <v/>
      </c>
      <c r="P32" s="63" t="str">
        <f>IFERROR(ROUND($L32*VLOOKUP($M32,'Fast info vedlikeholdes sentral'!$B$15:$O$31,3,FALSE),0),"")</f>
        <v/>
      </c>
      <c r="Q32" s="63" t="str">
        <f>IFERROR(ROUND($L32*VLOOKUP($M32,'Fast info vedlikeholdes sentral'!$B$15:$O$31,4,FALSE),0),"")</f>
        <v/>
      </c>
      <c r="R32" s="63" t="str">
        <f>IFERROR(ROUND($L32*VLOOKUP($M32,'Fast info vedlikeholdes sentral'!$B$15:$O$31,5,FALSE),0),"")</f>
        <v/>
      </c>
      <c r="S32" s="63" t="str">
        <f>IFERROR(ROUND($L32*VLOOKUP($M32,'Fast info vedlikeholdes sentral'!$B$15:$O$31,6,FALSE),0),"")</f>
        <v/>
      </c>
      <c r="T32" s="63" t="str">
        <f>IFERROR(ROUND($L32*VLOOKUP($M32,'Fast info vedlikeholdes sentral'!$B$15:$O$31,7,FALSE),0),"")</f>
        <v/>
      </c>
      <c r="U32" s="63" t="str">
        <f>IFERROR(ROUND($L32*VLOOKUP($M32,'Fast info vedlikeholdes sentral'!$B$15:$O$31,8,FALSE),0),"")</f>
        <v/>
      </c>
      <c r="V32" s="63" t="str">
        <f>IFERROR(ROUND($L32*VLOOKUP($M32,'Fast info vedlikeholdes sentral'!$B$15:$O$31,9,FALSE),0),"")</f>
        <v/>
      </c>
      <c r="W32" s="63" t="str">
        <f>IFERROR(ROUND($L32*VLOOKUP($M32,'Fast info vedlikeholdes sentral'!$B$15:$O$31,10,FALSE),0),"")</f>
        <v/>
      </c>
      <c r="X32" s="63" t="str">
        <f>IFERROR(ROUND($L32*VLOOKUP($M32,'Fast info vedlikeholdes sentral'!$B$15:$O$31,11,FALSE),0),"")</f>
        <v/>
      </c>
      <c r="Y32" s="63" t="str">
        <f>IFERROR(ROUND($L32*VLOOKUP($M32,'Fast info vedlikeholdes sentral'!$B$15:$O$31,12,FALSE),0),"")</f>
        <v/>
      </c>
      <c r="Z32" s="63" t="str">
        <f>IFERROR(ROUND($L32*VLOOKUP($M32,'Fast info vedlikeholdes sentral'!$B$15:$O$31,13,FALSE),0),"")</f>
        <v/>
      </c>
      <c r="AA32" s="63" t="str">
        <f>IFERROR(ROUND($L32*VLOOKUP($M32,'Fast info vedlikeholdes sentral'!$B$15:$O$31,14,FALSE),0),"")</f>
        <v/>
      </c>
    </row>
    <row r="33" spans="1:27" ht="15.75" customHeight="1" x14ac:dyDescent="0.25">
      <c r="A33" s="22" t="str">
        <f t="shared" si="3"/>
        <v/>
      </c>
      <c r="B33" s="39" t="str">
        <f>IF(A33="group trans_id",MIN($B$28:B32)-1,"")</f>
        <v/>
      </c>
      <c r="C33" s="22">
        <v>0</v>
      </c>
      <c r="D33" s="27"/>
      <c r="E33" s="27"/>
      <c r="F33" s="27"/>
      <c r="G33" s="27"/>
      <c r="H33" s="27"/>
      <c r="I33" s="27">
        <v>0</v>
      </c>
      <c r="J33" s="27"/>
      <c r="K33" s="27">
        <v>0</v>
      </c>
      <c r="L33" s="62">
        <v>0</v>
      </c>
      <c r="M33" s="65"/>
      <c r="N33" s="62">
        <f t="shared" si="4"/>
        <v>0</v>
      </c>
      <c r="O33" s="63" t="str">
        <f>IFERROR(ROUND($L33*VLOOKUP($M33,'Fast info vedlikeholdes sentral'!$B$15:$O$31,2,FALSE),0),"")</f>
        <v/>
      </c>
      <c r="P33" s="63" t="str">
        <f>IFERROR(ROUND($L33*VLOOKUP($M33,'Fast info vedlikeholdes sentral'!$B$15:$O$31,3,FALSE),0),"")</f>
        <v/>
      </c>
      <c r="Q33" s="63" t="str">
        <f>IFERROR(ROUND($L33*VLOOKUP($M33,'Fast info vedlikeholdes sentral'!$B$15:$O$31,4,FALSE),0),"")</f>
        <v/>
      </c>
      <c r="R33" s="63" t="str">
        <f>IFERROR(ROUND($L33*VLOOKUP($M33,'Fast info vedlikeholdes sentral'!$B$15:$O$31,5,FALSE),0),"")</f>
        <v/>
      </c>
      <c r="S33" s="63" t="str">
        <f>IFERROR(ROUND($L33*VLOOKUP($M33,'Fast info vedlikeholdes sentral'!$B$15:$O$31,6,FALSE),0),"")</f>
        <v/>
      </c>
      <c r="T33" s="63" t="str">
        <f>IFERROR(ROUND($L33*VLOOKUP($M33,'Fast info vedlikeholdes sentral'!$B$15:$O$31,7,FALSE),0),"")</f>
        <v/>
      </c>
      <c r="U33" s="63" t="str">
        <f>IFERROR(ROUND($L33*VLOOKUP($M33,'Fast info vedlikeholdes sentral'!$B$15:$O$31,8,FALSE),0),"")</f>
        <v/>
      </c>
      <c r="V33" s="63" t="str">
        <f>IFERROR(ROUND($L33*VLOOKUP($M33,'Fast info vedlikeholdes sentral'!$B$15:$O$31,9,FALSE),0),"")</f>
        <v/>
      </c>
      <c r="W33" s="63" t="str">
        <f>IFERROR(ROUND($L33*VLOOKUP($M33,'Fast info vedlikeholdes sentral'!$B$15:$O$31,10,FALSE),0),"")</f>
        <v/>
      </c>
      <c r="X33" s="63" t="str">
        <f>IFERROR(ROUND($L33*VLOOKUP($M33,'Fast info vedlikeholdes sentral'!$B$15:$O$31,11,FALSE),0),"")</f>
        <v/>
      </c>
      <c r="Y33" s="63" t="str">
        <f>IFERROR(ROUND($L33*VLOOKUP($M33,'Fast info vedlikeholdes sentral'!$B$15:$O$31,12,FALSE),0),"")</f>
        <v/>
      </c>
      <c r="Z33" s="63" t="str">
        <f>IFERROR(ROUND($L33*VLOOKUP($M33,'Fast info vedlikeholdes sentral'!$B$15:$O$31,13,FALSE),0),"")</f>
        <v/>
      </c>
      <c r="AA33" s="63" t="str">
        <f>IFERROR(ROUND($L33*VLOOKUP($M33,'Fast info vedlikeholdes sentral'!$B$15:$O$31,14,FALSE),0),"")</f>
        <v/>
      </c>
    </row>
    <row r="34" spans="1:27" ht="15.75" customHeight="1" x14ac:dyDescent="0.25">
      <c r="A34" s="22" t="str">
        <f t="shared" si="3"/>
        <v/>
      </c>
      <c r="B34" s="39" t="str">
        <f>IF(A34="group trans_id",MIN($B$28:B33)-1,"")</f>
        <v/>
      </c>
      <c r="C34" s="22">
        <v>0</v>
      </c>
      <c r="D34" s="27"/>
      <c r="E34" s="27"/>
      <c r="F34" s="27"/>
      <c r="G34" s="27"/>
      <c r="H34" s="27"/>
      <c r="I34" s="27">
        <v>0</v>
      </c>
      <c r="J34" s="27"/>
      <c r="K34" s="27">
        <v>0</v>
      </c>
      <c r="L34" s="62">
        <v>0</v>
      </c>
      <c r="M34" s="65"/>
      <c r="N34" s="62">
        <f t="shared" si="4"/>
        <v>0</v>
      </c>
      <c r="O34" s="63" t="str">
        <f>IFERROR(ROUND($L34*VLOOKUP($M34,'Fast info vedlikeholdes sentral'!$B$15:$O$31,2,FALSE),0),"")</f>
        <v/>
      </c>
      <c r="P34" s="63" t="str">
        <f>IFERROR(ROUND($L34*VLOOKUP($M34,'Fast info vedlikeholdes sentral'!$B$15:$O$31,3,FALSE),0),"")</f>
        <v/>
      </c>
      <c r="Q34" s="63" t="str">
        <f>IFERROR(ROUND($L34*VLOOKUP($M34,'Fast info vedlikeholdes sentral'!$B$15:$O$31,4,FALSE),0),"")</f>
        <v/>
      </c>
      <c r="R34" s="63" t="str">
        <f>IFERROR(ROUND($L34*VLOOKUP($M34,'Fast info vedlikeholdes sentral'!$B$15:$O$31,5,FALSE),0),"")</f>
        <v/>
      </c>
      <c r="S34" s="63" t="str">
        <f>IFERROR(ROUND($L34*VLOOKUP($M34,'Fast info vedlikeholdes sentral'!$B$15:$O$31,6,FALSE),0),"")</f>
        <v/>
      </c>
      <c r="T34" s="63" t="str">
        <f>IFERROR(ROUND($L34*VLOOKUP($M34,'Fast info vedlikeholdes sentral'!$B$15:$O$31,7,FALSE),0),"")</f>
        <v/>
      </c>
      <c r="U34" s="63" t="str">
        <f>IFERROR(ROUND($L34*VLOOKUP($M34,'Fast info vedlikeholdes sentral'!$B$15:$O$31,8,FALSE),0),"")</f>
        <v/>
      </c>
      <c r="V34" s="63" t="str">
        <f>IFERROR(ROUND($L34*VLOOKUP($M34,'Fast info vedlikeholdes sentral'!$B$15:$O$31,9,FALSE),0),"")</f>
        <v/>
      </c>
      <c r="W34" s="63" t="str">
        <f>IFERROR(ROUND($L34*VLOOKUP($M34,'Fast info vedlikeholdes sentral'!$B$15:$O$31,10,FALSE),0),"")</f>
        <v/>
      </c>
      <c r="X34" s="63" t="str">
        <f>IFERROR(ROUND($L34*VLOOKUP($M34,'Fast info vedlikeholdes sentral'!$B$15:$O$31,11,FALSE),0),"")</f>
        <v/>
      </c>
      <c r="Y34" s="63" t="str">
        <f>IFERROR(ROUND($L34*VLOOKUP($M34,'Fast info vedlikeholdes sentral'!$B$15:$O$31,12,FALSE),0),"")</f>
        <v/>
      </c>
      <c r="Z34" s="63" t="str">
        <f>IFERROR(ROUND($L34*VLOOKUP($M34,'Fast info vedlikeholdes sentral'!$B$15:$O$31,13,FALSE),0),"")</f>
        <v/>
      </c>
      <c r="AA34" s="63" t="str">
        <f>IFERROR(ROUND($L34*VLOOKUP($M34,'Fast info vedlikeholdes sentral'!$B$15:$O$31,14,FALSE),0),"")</f>
        <v/>
      </c>
    </row>
    <row r="35" spans="1:27" ht="15.75" customHeight="1" x14ac:dyDescent="0.25">
      <c r="A35" s="22" t="str">
        <f t="shared" si="3"/>
        <v/>
      </c>
      <c r="B35" s="39" t="str">
        <f>IF(A35="group trans_id",MIN($B$28:B34)-1,"")</f>
        <v/>
      </c>
      <c r="C35" s="22">
        <v>0</v>
      </c>
      <c r="D35" s="27"/>
      <c r="E35" s="27"/>
      <c r="F35" s="27"/>
      <c r="G35" s="27"/>
      <c r="H35" s="27"/>
      <c r="I35" s="27">
        <v>0</v>
      </c>
      <c r="J35" s="27"/>
      <c r="K35" s="27">
        <v>0</v>
      </c>
      <c r="L35" s="62">
        <v>0</v>
      </c>
      <c r="M35" s="65"/>
      <c r="N35" s="62">
        <f t="shared" si="4"/>
        <v>0</v>
      </c>
      <c r="O35" s="63" t="str">
        <f>IFERROR(ROUND($L35*VLOOKUP($M35,'Fast info vedlikeholdes sentral'!$B$15:$O$31,2,FALSE),0),"")</f>
        <v/>
      </c>
      <c r="P35" s="63" t="str">
        <f>IFERROR(ROUND($L35*VLOOKUP($M35,'Fast info vedlikeholdes sentral'!$B$15:$O$31,3,FALSE),0),"")</f>
        <v/>
      </c>
      <c r="Q35" s="63" t="str">
        <f>IFERROR(ROUND($L35*VLOOKUP($M35,'Fast info vedlikeholdes sentral'!$B$15:$O$31,4,FALSE),0),"")</f>
        <v/>
      </c>
      <c r="R35" s="63" t="str">
        <f>IFERROR(ROUND($L35*VLOOKUP($M35,'Fast info vedlikeholdes sentral'!$B$15:$O$31,5,FALSE),0),"")</f>
        <v/>
      </c>
      <c r="S35" s="63" t="str">
        <f>IFERROR(ROUND($L35*VLOOKUP($M35,'Fast info vedlikeholdes sentral'!$B$15:$O$31,6,FALSE),0),"")</f>
        <v/>
      </c>
      <c r="T35" s="63" t="str">
        <f>IFERROR(ROUND($L35*VLOOKUP($M35,'Fast info vedlikeholdes sentral'!$B$15:$O$31,7,FALSE),0),"")</f>
        <v/>
      </c>
      <c r="U35" s="63" t="str">
        <f>IFERROR(ROUND($L35*VLOOKUP($M35,'Fast info vedlikeholdes sentral'!$B$15:$O$31,8,FALSE),0),"")</f>
        <v/>
      </c>
      <c r="V35" s="63" t="str">
        <f>IFERROR(ROUND($L35*VLOOKUP($M35,'Fast info vedlikeholdes sentral'!$B$15:$O$31,9,FALSE),0),"")</f>
        <v/>
      </c>
      <c r="W35" s="63" t="str">
        <f>IFERROR(ROUND($L35*VLOOKUP($M35,'Fast info vedlikeholdes sentral'!$B$15:$O$31,10,FALSE),0),"")</f>
        <v/>
      </c>
      <c r="X35" s="63" t="str">
        <f>IFERROR(ROUND($L35*VLOOKUP($M35,'Fast info vedlikeholdes sentral'!$B$15:$O$31,11,FALSE),0),"")</f>
        <v/>
      </c>
      <c r="Y35" s="63" t="str">
        <f>IFERROR(ROUND($L35*VLOOKUP($M35,'Fast info vedlikeholdes sentral'!$B$15:$O$31,12,FALSE),0),"")</f>
        <v/>
      </c>
      <c r="Z35" s="63" t="str">
        <f>IFERROR(ROUND($L35*VLOOKUP($M35,'Fast info vedlikeholdes sentral'!$B$15:$O$31,13,FALSE),0),"")</f>
        <v/>
      </c>
      <c r="AA35" s="63" t="str">
        <f>IFERROR(ROUND($L35*VLOOKUP($M35,'Fast info vedlikeholdes sentral'!$B$15:$O$31,14,FALSE),0),"")</f>
        <v/>
      </c>
    </row>
    <row r="36" spans="1:27" ht="15.75" customHeight="1" x14ac:dyDescent="0.25">
      <c r="A36" s="22" t="str">
        <f t="shared" si="3"/>
        <v/>
      </c>
      <c r="B36" s="39" t="str">
        <f>IF(A36="group trans_id",MIN($B$28:B35)-1,"")</f>
        <v/>
      </c>
      <c r="C36" s="22">
        <v>0</v>
      </c>
      <c r="D36" s="27"/>
      <c r="E36" s="27"/>
      <c r="F36" s="27"/>
      <c r="G36" s="27"/>
      <c r="H36" s="27"/>
      <c r="I36" s="27">
        <v>0</v>
      </c>
      <c r="J36" s="27"/>
      <c r="K36" s="27">
        <v>0</v>
      </c>
      <c r="L36" s="62">
        <v>0</v>
      </c>
      <c r="M36" s="65"/>
      <c r="N36" s="62">
        <f t="shared" si="4"/>
        <v>0</v>
      </c>
      <c r="O36" s="63" t="str">
        <f>IFERROR(ROUND($L36*VLOOKUP($M36,'Fast info vedlikeholdes sentral'!$B$15:$O$31,2,FALSE),0),"")</f>
        <v/>
      </c>
      <c r="P36" s="63" t="str">
        <f>IFERROR(ROUND($L36*VLOOKUP($M36,'Fast info vedlikeholdes sentral'!$B$15:$O$31,3,FALSE),0),"")</f>
        <v/>
      </c>
      <c r="Q36" s="63" t="str">
        <f>IFERROR(ROUND($L36*VLOOKUP($M36,'Fast info vedlikeholdes sentral'!$B$15:$O$31,4,FALSE),0),"")</f>
        <v/>
      </c>
      <c r="R36" s="63" t="str">
        <f>IFERROR(ROUND($L36*VLOOKUP($M36,'Fast info vedlikeholdes sentral'!$B$15:$O$31,5,FALSE),0),"")</f>
        <v/>
      </c>
      <c r="S36" s="63" t="str">
        <f>IFERROR(ROUND($L36*VLOOKUP($M36,'Fast info vedlikeholdes sentral'!$B$15:$O$31,6,FALSE),0),"")</f>
        <v/>
      </c>
      <c r="T36" s="63" t="str">
        <f>IFERROR(ROUND($L36*VLOOKUP($M36,'Fast info vedlikeholdes sentral'!$B$15:$O$31,7,FALSE),0),"")</f>
        <v/>
      </c>
      <c r="U36" s="63" t="str">
        <f>IFERROR(ROUND($L36*VLOOKUP($M36,'Fast info vedlikeholdes sentral'!$B$15:$O$31,8,FALSE),0),"")</f>
        <v/>
      </c>
      <c r="V36" s="63" t="str">
        <f>IFERROR(ROUND($L36*VLOOKUP($M36,'Fast info vedlikeholdes sentral'!$B$15:$O$31,9,FALSE),0),"")</f>
        <v/>
      </c>
      <c r="W36" s="63" t="str">
        <f>IFERROR(ROUND($L36*VLOOKUP($M36,'Fast info vedlikeholdes sentral'!$B$15:$O$31,10,FALSE),0),"")</f>
        <v/>
      </c>
      <c r="X36" s="63" t="str">
        <f>IFERROR(ROUND($L36*VLOOKUP($M36,'Fast info vedlikeholdes sentral'!$B$15:$O$31,11,FALSE),0),"")</f>
        <v/>
      </c>
      <c r="Y36" s="63" t="str">
        <f>IFERROR(ROUND($L36*VLOOKUP($M36,'Fast info vedlikeholdes sentral'!$B$15:$O$31,12,FALSE),0),"")</f>
        <v/>
      </c>
      <c r="Z36" s="63" t="str">
        <f>IFERROR(ROUND($L36*VLOOKUP($M36,'Fast info vedlikeholdes sentral'!$B$15:$O$31,13,FALSE),0),"")</f>
        <v/>
      </c>
      <c r="AA36" s="63" t="str">
        <f>IFERROR(ROUND($L36*VLOOKUP($M36,'Fast info vedlikeholdes sentral'!$B$15:$O$31,14,FALSE),0),"")</f>
        <v/>
      </c>
    </row>
    <row r="37" spans="1:27" ht="15.75" customHeight="1" x14ac:dyDescent="0.25">
      <c r="A37" s="22" t="str">
        <f t="shared" si="3"/>
        <v/>
      </c>
      <c r="B37" s="39" t="str">
        <f>IF(A37="group trans_id",MIN($B$28:B36)-1,"")</f>
        <v/>
      </c>
      <c r="C37" s="22">
        <v>0</v>
      </c>
      <c r="D37" s="27"/>
      <c r="E37" s="27"/>
      <c r="F37" s="27"/>
      <c r="G37" s="27"/>
      <c r="H37" s="27"/>
      <c r="I37" s="27">
        <v>0</v>
      </c>
      <c r="J37" s="27"/>
      <c r="K37" s="27">
        <v>0</v>
      </c>
      <c r="L37" s="62">
        <v>0</v>
      </c>
      <c r="M37" s="65"/>
      <c r="N37" s="62">
        <f t="shared" si="4"/>
        <v>0</v>
      </c>
      <c r="O37" s="63" t="str">
        <f>IFERROR(ROUND($L37*VLOOKUP($M37,'Fast info vedlikeholdes sentral'!$B$15:$O$31,2,FALSE),0),"")</f>
        <v/>
      </c>
      <c r="P37" s="63" t="str">
        <f>IFERROR(ROUND($L37*VLOOKUP($M37,'Fast info vedlikeholdes sentral'!$B$15:$O$31,3,FALSE),0),"")</f>
        <v/>
      </c>
      <c r="Q37" s="63" t="str">
        <f>IFERROR(ROUND($L37*VLOOKUP($M37,'Fast info vedlikeholdes sentral'!$B$15:$O$31,4,FALSE),0),"")</f>
        <v/>
      </c>
      <c r="R37" s="63" t="str">
        <f>IFERROR(ROUND($L37*VLOOKUP($M37,'Fast info vedlikeholdes sentral'!$B$15:$O$31,5,FALSE),0),"")</f>
        <v/>
      </c>
      <c r="S37" s="63" t="str">
        <f>IFERROR(ROUND($L37*VLOOKUP($M37,'Fast info vedlikeholdes sentral'!$B$15:$O$31,6,FALSE),0),"")</f>
        <v/>
      </c>
      <c r="T37" s="63" t="str">
        <f>IFERROR(ROUND($L37*VLOOKUP($M37,'Fast info vedlikeholdes sentral'!$B$15:$O$31,7,FALSE),0),"")</f>
        <v/>
      </c>
      <c r="U37" s="63" t="str">
        <f>IFERROR(ROUND($L37*VLOOKUP($M37,'Fast info vedlikeholdes sentral'!$B$15:$O$31,8,FALSE),0),"")</f>
        <v/>
      </c>
      <c r="V37" s="63" t="str">
        <f>IFERROR(ROUND($L37*VLOOKUP($M37,'Fast info vedlikeholdes sentral'!$B$15:$O$31,9,FALSE),0),"")</f>
        <v/>
      </c>
      <c r="W37" s="63" t="str">
        <f>IFERROR(ROUND($L37*VLOOKUP($M37,'Fast info vedlikeholdes sentral'!$B$15:$O$31,10,FALSE),0),"")</f>
        <v/>
      </c>
      <c r="X37" s="63" t="str">
        <f>IFERROR(ROUND($L37*VLOOKUP($M37,'Fast info vedlikeholdes sentral'!$B$15:$O$31,11,FALSE),0),"")</f>
        <v/>
      </c>
      <c r="Y37" s="63" t="str">
        <f>IFERROR(ROUND($L37*VLOOKUP($M37,'Fast info vedlikeholdes sentral'!$B$15:$O$31,12,FALSE),0),"")</f>
        <v/>
      </c>
      <c r="Z37" s="63" t="str">
        <f>IFERROR(ROUND($L37*VLOOKUP($M37,'Fast info vedlikeholdes sentral'!$B$15:$O$31,13,FALSE),0),"")</f>
        <v/>
      </c>
      <c r="AA37" s="63" t="str">
        <f>IFERROR(ROUND($L37*VLOOKUP($M37,'Fast info vedlikeholdes sentral'!$B$15:$O$31,14,FALSE),0),"")</f>
        <v/>
      </c>
    </row>
    <row r="38" spans="1:27" ht="15.75" customHeight="1" x14ac:dyDescent="0.25">
      <c r="A38" s="22" t="str">
        <f t="shared" si="3"/>
        <v/>
      </c>
      <c r="B38" s="39" t="str">
        <f>IF(A38="group trans_id",MIN($B$28:B37)-1,"")</f>
        <v/>
      </c>
      <c r="C38" s="22">
        <v>0</v>
      </c>
      <c r="D38" s="27"/>
      <c r="E38" s="27"/>
      <c r="F38" s="27"/>
      <c r="G38" s="27"/>
      <c r="H38" s="27"/>
      <c r="I38" s="27">
        <v>0</v>
      </c>
      <c r="J38" s="27"/>
      <c r="K38" s="27">
        <v>0</v>
      </c>
      <c r="L38" s="62">
        <v>0</v>
      </c>
      <c r="M38" s="65"/>
      <c r="N38" s="62">
        <f t="shared" si="4"/>
        <v>0</v>
      </c>
      <c r="O38" s="63" t="str">
        <f>IFERROR(ROUND($L38*VLOOKUP($M38,'Fast info vedlikeholdes sentral'!$B$15:$O$31,2,FALSE),0),"")</f>
        <v/>
      </c>
      <c r="P38" s="63" t="str">
        <f>IFERROR(ROUND($L38*VLOOKUP($M38,'Fast info vedlikeholdes sentral'!$B$15:$O$31,3,FALSE),0),"")</f>
        <v/>
      </c>
      <c r="Q38" s="63" t="str">
        <f>IFERROR(ROUND($L38*VLOOKUP($M38,'Fast info vedlikeholdes sentral'!$B$15:$O$31,4,FALSE),0),"")</f>
        <v/>
      </c>
      <c r="R38" s="63" t="str">
        <f>IFERROR(ROUND($L38*VLOOKUP($M38,'Fast info vedlikeholdes sentral'!$B$15:$O$31,5,FALSE),0),"")</f>
        <v/>
      </c>
      <c r="S38" s="63" t="str">
        <f>IFERROR(ROUND($L38*VLOOKUP($M38,'Fast info vedlikeholdes sentral'!$B$15:$O$31,6,FALSE),0),"")</f>
        <v/>
      </c>
      <c r="T38" s="63" t="str">
        <f>IFERROR(ROUND($L38*VLOOKUP($M38,'Fast info vedlikeholdes sentral'!$B$15:$O$31,7,FALSE),0),"")</f>
        <v/>
      </c>
      <c r="U38" s="63" t="str">
        <f>IFERROR(ROUND($L38*VLOOKUP($M38,'Fast info vedlikeholdes sentral'!$B$15:$O$31,8,FALSE),0),"")</f>
        <v/>
      </c>
      <c r="V38" s="63" t="str">
        <f>IFERROR(ROUND($L38*VLOOKUP($M38,'Fast info vedlikeholdes sentral'!$B$15:$O$31,9,FALSE),0),"")</f>
        <v/>
      </c>
      <c r="W38" s="63" t="str">
        <f>IFERROR(ROUND($L38*VLOOKUP($M38,'Fast info vedlikeholdes sentral'!$B$15:$O$31,10,FALSE),0),"")</f>
        <v/>
      </c>
      <c r="X38" s="63" t="str">
        <f>IFERROR(ROUND($L38*VLOOKUP($M38,'Fast info vedlikeholdes sentral'!$B$15:$O$31,11,FALSE),0),"")</f>
        <v/>
      </c>
      <c r="Y38" s="63" t="str">
        <f>IFERROR(ROUND($L38*VLOOKUP($M38,'Fast info vedlikeholdes sentral'!$B$15:$O$31,12,FALSE),0),"")</f>
        <v/>
      </c>
      <c r="Z38" s="63" t="str">
        <f>IFERROR(ROUND($L38*VLOOKUP($M38,'Fast info vedlikeholdes sentral'!$B$15:$O$31,13,FALSE),0),"")</f>
        <v/>
      </c>
      <c r="AA38" s="63" t="str">
        <f>IFERROR(ROUND($L38*VLOOKUP($M38,'Fast info vedlikeholdes sentral'!$B$15:$O$31,14,FALSE),0),"")</f>
        <v/>
      </c>
    </row>
    <row r="39" spans="1:27" ht="15.75" customHeight="1" x14ac:dyDescent="0.25">
      <c r="A39" s="22" t="str">
        <f t="shared" si="3"/>
        <v/>
      </c>
      <c r="B39" s="39" t="str">
        <f>IF(A39="group trans_id",MIN($B$28:B38)-1,"")</f>
        <v/>
      </c>
      <c r="C39" s="22">
        <v>0</v>
      </c>
      <c r="D39" s="27"/>
      <c r="E39" s="27"/>
      <c r="F39" s="27"/>
      <c r="G39" s="27"/>
      <c r="H39" s="27"/>
      <c r="I39" s="27">
        <v>0</v>
      </c>
      <c r="J39" s="27"/>
      <c r="K39" s="27">
        <v>0</v>
      </c>
      <c r="L39" s="62">
        <v>0</v>
      </c>
      <c r="M39" s="65"/>
      <c r="N39" s="62">
        <f t="shared" si="4"/>
        <v>0</v>
      </c>
      <c r="O39" s="63" t="str">
        <f>IFERROR(ROUND($L39*VLOOKUP($M39,'Fast info vedlikeholdes sentral'!$B$15:$O$31,2,FALSE),0),"")</f>
        <v/>
      </c>
      <c r="P39" s="63" t="str">
        <f>IFERROR(ROUND($L39*VLOOKUP($M39,'Fast info vedlikeholdes sentral'!$B$15:$O$31,3,FALSE),0),"")</f>
        <v/>
      </c>
      <c r="Q39" s="63" t="str">
        <f>IFERROR(ROUND($L39*VLOOKUP($M39,'Fast info vedlikeholdes sentral'!$B$15:$O$31,4,FALSE),0),"")</f>
        <v/>
      </c>
      <c r="R39" s="63" t="str">
        <f>IFERROR(ROUND($L39*VLOOKUP($M39,'Fast info vedlikeholdes sentral'!$B$15:$O$31,5,FALSE),0),"")</f>
        <v/>
      </c>
      <c r="S39" s="63" t="str">
        <f>IFERROR(ROUND($L39*VLOOKUP($M39,'Fast info vedlikeholdes sentral'!$B$15:$O$31,6,FALSE),0),"")</f>
        <v/>
      </c>
      <c r="T39" s="63" t="str">
        <f>IFERROR(ROUND($L39*VLOOKUP($M39,'Fast info vedlikeholdes sentral'!$B$15:$O$31,7,FALSE),0),"")</f>
        <v/>
      </c>
      <c r="U39" s="63" t="str">
        <f>IFERROR(ROUND($L39*VLOOKUP($M39,'Fast info vedlikeholdes sentral'!$B$15:$O$31,8,FALSE),0),"")</f>
        <v/>
      </c>
      <c r="V39" s="63" t="str">
        <f>IFERROR(ROUND($L39*VLOOKUP($M39,'Fast info vedlikeholdes sentral'!$B$15:$O$31,9,FALSE),0),"")</f>
        <v/>
      </c>
      <c r="W39" s="63" t="str">
        <f>IFERROR(ROUND($L39*VLOOKUP($M39,'Fast info vedlikeholdes sentral'!$B$15:$O$31,10,FALSE),0),"")</f>
        <v/>
      </c>
      <c r="X39" s="63" t="str">
        <f>IFERROR(ROUND($L39*VLOOKUP($M39,'Fast info vedlikeholdes sentral'!$B$15:$O$31,11,FALSE),0),"")</f>
        <v/>
      </c>
      <c r="Y39" s="63" t="str">
        <f>IFERROR(ROUND($L39*VLOOKUP($M39,'Fast info vedlikeholdes sentral'!$B$15:$O$31,12,FALSE),0),"")</f>
        <v/>
      </c>
      <c r="Z39" s="63" t="str">
        <f>IFERROR(ROUND($L39*VLOOKUP($M39,'Fast info vedlikeholdes sentral'!$B$15:$O$31,13,FALSE),0),"")</f>
        <v/>
      </c>
      <c r="AA39" s="63" t="str">
        <f>IFERROR(ROUND($L39*VLOOKUP($M39,'Fast info vedlikeholdes sentral'!$B$15:$O$31,14,FALSE),0),"")</f>
        <v/>
      </c>
    </row>
    <row r="40" spans="1:27" ht="15.75" customHeight="1" x14ac:dyDescent="0.25">
      <c r="A40" s="22" t="str">
        <f t="shared" si="3"/>
        <v/>
      </c>
      <c r="B40" s="39" t="str">
        <f>IF(A40="group trans_id",MIN($B$28:B39)-1,"")</f>
        <v/>
      </c>
      <c r="C40" s="22">
        <v>0</v>
      </c>
      <c r="D40" s="27"/>
      <c r="E40" s="27"/>
      <c r="F40" s="27"/>
      <c r="G40" s="27"/>
      <c r="H40" s="27"/>
      <c r="I40" s="27">
        <v>0</v>
      </c>
      <c r="J40" s="27"/>
      <c r="K40" s="27">
        <v>0</v>
      </c>
      <c r="L40" s="62">
        <v>0</v>
      </c>
      <c r="M40" s="65"/>
      <c r="N40" s="62">
        <f t="shared" si="4"/>
        <v>0</v>
      </c>
      <c r="O40" s="63" t="str">
        <f>IFERROR(ROUND($L40*VLOOKUP($M40,'Fast info vedlikeholdes sentral'!$B$15:$O$31,2,FALSE),0),"")</f>
        <v/>
      </c>
      <c r="P40" s="63" t="str">
        <f>IFERROR(ROUND($L40*VLOOKUP($M40,'Fast info vedlikeholdes sentral'!$B$15:$O$31,3,FALSE),0),"")</f>
        <v/>
      </c>
      <c r="Q40" s="63" t="str">
        <f>IFERROR(ROUND($L40*VLOOKUP($M40,'Fast info vedlikeholdes sentral'!$B$15:$O$31,4,FALSE),0),"")</f>
        <v/>
      </c>
      <c r="R40" s="63" t="str">
        <f>IFERROR(ROUND($L40*VLOOKUP($M40,'Fast info vedlikeholdes sentral'!$B$15:$O$31,5,FALSE),0),"")</f>
        <v/>
      </c>
      <c r="S40" s="63" t="str">
        <f>IFERROR(ROUND($L40*VLOOKUP($M40,'Fast info vedlikeholdes sentral'!$B$15:$O$31,6,FALSE),0),"")</f>
        <v/>
      </c>
      <c r="T40" s="63" t="str">
        <f>IFERROR(ROUND($L40*VLOOKUP($M40,'Fast info vedlikeholdes sentral'!$B$15:$O$31,7,FALSE),0),"")</f>
        <v/>
      </c>
      <c r="U40" s="63" t="str">
        <f>IFERROR(ROUND($L40*VLOOKUP($M40,'Fast info vedlikeholdes sentral'!$B$15:$O$31,8,FALSE),0),"")</f>
        <v/>
      </c>
      <c r="V40" s="63" t="str">
        <f>IFERROR(ROUND($L40*VLOOKUP($M40,'Fast info vedlikeholdes sentral'!$B$15:$O$31,9,FALSE),0),"")</f>
        <v/>
      </c>
      <c r="W40" s="63" t="str">
        <f>IFERROR(ROUND($L40*VLOOKUP($M40,'Fast info vedlikeholdes sentral'!$B$15:$O$31,10,FALSE),0),"")</f>
        <v/>
      </c>
      <c r="X40" s="63" t="str">
        <f>IFERROR(ROUND($L40*VLOOKUP($M40,'Fast info vedlikeholdes sentral'!$B$15:$O$31,11,FALSE),0),"")</f>
        <v/>
      </c>
      <c r="Y40" s="63" t="str">
        <f>IFERROR(ROUND($L40*VLOOKUP($M40,'Fast info vedlikeholdes sentral'!$B$15:$O$31,12,FALSE),0),"")</f>
        <v/>
      </c>
      <c r="Z40" s="63" t="str">
        <f>IFERROR(ROUND($L40*VLOOKUP($M40,'Fast info vedlikeholdes sentral'!$B$15:$O$31,13,FALSE),0),"")</f>
        <v/>
      </c>
      <c r="AA40" s="63" t="str">
        <f>IFERROR(ROUND($L40*VLOOKUP($M40,'Fast info vedlikeholdes sentral'!$B$15:$O$31,14,FALSE),0),"")</f>
        <v/>
      </c>
    </row>
    <row r="41" spans="1:27" ht="15.75" customHeight="1" x14ac:dyDescent="0.25">
      <c r="A41" s="22" t="str">
        <f t="shared" si="3"/>
        <v/>
      </c>
      <c r="B41" s="39" t="str">
        <f>IF(A41="group trans_id",MIN($B$28:B40)-1,"")</f>
        <v/>
      </c>
      <c r="C41" s="22">
        <v>0</v>
      </c>
      <c r="D41" s="27"/>
      <c r="E41" s="27" t="str">
        <f t="shared" ref="E41:E92" si="5">IF($G$11&lt;&gt;"",$G$11,"")</f>
        <v/>
      </c>
      <c r="F41" s="27" t="str">
        <f t="shared" ref="F41:F92" si="6">IF($G$10&lt;&gt;"",$G$10,"")</f>
        <v/>
      </c>
      <c r="G41" s="27" t="str">
        <f t="shared" ref="G41:G92" si="7">IF($G$12&lt;&gt;"",$G$12,"")</f>
        <v/>
      </c>
      <c r="H41" s="27" t="str">
        <f t="shared" ref="H41:H93" si="8">IF($G$13&lt;&gt;"",$G$13,"")</f>
        <v/>
      </c>
      <c r="I41" s="27"/>
      <c r="J41" s="27"/>
      <c r="K41" s="27"/>
      <c r="L41" s="62"/>
      <c r="M41" s="65"/>
      <c r="N41" s="62">
        <f t="shared" si="4"/>
        <v>0</v>
      </c>
      <c r="O41" s="63" t="str">
        <f>IFERROR(ROUND($L41*VLOOKUP($M41,'Fast info vedlikeholdes sentral'!$B$15:$O$31,2,FALSE),0),"")</f>
        <v/>
      </c>
      <c r="P41" s="63" t="str">
        <f>IFERROR(ROUND($L41*VLOOKUP($M41,'Fast info vedlikeholdes sentral'!$B$15:$O$31,3,FALSE),0),"")</f>
        <v/>
      </c>
      <c r="Q41" s="63" t="str">
        <f>IFERROR(ROUND($L41*VLOOKUP($M41,'Fast info vedlikeholdes sentral'!$B$15:$O$31,4,FALSE),0),"")</f>
        <v/>
      </c>
      <c r="R41" s="63" t="str">
        <f>IFERROR(ROUND($L41*VLOOKUP($M41,'Fast info vedlikeholdes sentral'!$B$15:$O$31,5,FALSE),0),"")</f>
        <v/>
      </c>
      <c r="S41" s="63" t="str">
        <f>IFERROR(ROUND($L41*VLOOKUP($M41,'Fast info vedlikeholdes sentral'!$B$15:$O$31,6,FALSE),0),"")</f>
        <v/>
      </c>
      <c r="T41" s="63" t="str">
        <f>IFERROR(ROUND($L41*VLOOKUP($M41,'Fast info vedlikeholdes sentral'!$B$15:$O$31,7,FALSE),0),"")</f>
        <v/>
      </c>
      <c r="U41" s="63" t="str">
        <f>IFERROR(ROUND($L41*VLOOKUP($M41,'Fast info vedlikeholdes sentral'!$B$15:$O$31,8,FALSE),0),"")</f>
        <v/>
      </c>
      <c r="V41" s="63" t="str">
        <f>IFERROR(ROUND($L41*VLOOKUP($M41,'Fast info vedlikeholdes sentral'!$B$15:$O$31,9,FALSE),0),"")</f>
        <v/>
      </c>
      <c r="W41" s="63" t="str">
        <f>IFERROR(ROUND($L41*VLOOKUP($M41,'Fast info vedlikeholdes sentral'!$B$15:$O$31,10,FALSE),0),"")</f>
        <v/>
      </c>
      <c r="X41" s="63" t="str">
        <f>IFERROR(ROUND($L41*VLOOKUP($M41,'Fast info vedlikeholdes sentral'!$B$15:$O$31,11,FALSE),0),"")</f>
        <v/>
      </c>
      <c r="Y41" s="63" t="str">
        <f>IFERROR(ROUND($L41*VLOOKUP($M41,'Fast info vedlikeholdes sentral'!$B$15:$O$31,12,FALSE),0),"")</f>
        <v/>
      </c>
      <c r="Z41" s="63" t="str">
        <f>IFERROR(ROUND($L41*VLOOKUP($M41,'Fast info vedlikeholdes sentral'!$B$15:$O$31,13,FALSE),0),"")</f>
        <v/>
      </c>
      <c r="AA41" s="63" t="str">
        <f>IFERROR(ROUND($L41*VLOOKUP($M41,'Fast info vedlikeholdes sentral'!$B$15:$O$31,14,FALSE),0),"")</f>
        <v/>
      </c>
    </row>
    <row r="42" spans="1:27" ht="15.75" customHeight="1" x14ac:dyDescent="0.25">
      <c r="A42" s="22" t="str">
        <f t="shared" si="3"/>
        <v/>
      </c>
      <c r="B42" s="39" t="str">
        <f>IF(A42="group trans_id",MIN($B$28:B41)-1,"")</f>
        <v/>
      </c>
      <c r="C42" s="22">
        <v>0</v>
      </c>
      <c r="D42" s="27"/>
      <c r="E42" s="27" t="str">
        <f t="shared" si="5"/>
        <v/>
      </c>
      <c r="F42" s="27" t="str">
        <f t="shared" si="6"/>
        <v/>
      </c>
      <c r="G42" s="27" t="str">
        <f t="shared" si="7"/>
        <v/>
      </c>
      <c r="H42" s="27" t="str">
        <f t="shared" si="8"/>
        <v/>
      </c>
      <c r="I42" s="27"/>
      <c r="J42" s="27"/>
      <c r="K42" s="27"/>
      <c r="L42" s="62"/>
      <c r="M42" s="65"/>
      <c r="N42" s="62">
        <f t="shared" si="4"/>
        <v>0</v>
      </c>
      <c r="O42" s="63" t="str">
        <f>IFERROR(ROUND($L42*VLOOKUP($M42,'Fast info vedlikeholdes sentral'!$B$15:$O$31,2,FALSE),0),"")</f>
        <v/>
      </c>
      <c r="P42" s="63" t="str">
        <f>IFERROR(ROUND($L42*VLOOKUP($M42,'Fast info vedlikeholdes sentral'!$B$15:$O$31,3,FALSE),0),"")</f>
        <v/>
      </c>
      <c r="Q42" s="63" t="str">
        <f>IFERROR(ROUND($L42*VLOOKUP($M42,'Fast info vedlikeholdes sentral'!$B$15:$O$31,4,FALSE),0),"")</f>
        <v/>
      </c>
      <c r="R42" s="63" t="str">
        <f>IFERROR(ROUND($L42*VLOOKUP($M42,'Fast info vedlikeholdes sentral'!$B$15:$O$31,5,FALSE),0),"")</f>
        <v/>
      </c>
      <c r="S42" s="63" t="str">
        <f>IFERROR(ROUND($L42*VLOOKUP($M42,'Fast info vedlikeholdes sentral'!$B$15:$O$31,6,FALSE),0),"")</f>
        <v/>
      </c>
      <c r="T42" s="63" t="str">
        <f>IFERROR(ROUND($L42*VLOOKUP($M42,'Fast info vedlikeholdes sentral'!$B$15:$O$31,7,FALSE),0),"")</f>
        <v/>
      </c>
      <c r="U42" s="63" t="str">
        <f>IFERROR(ROUND($L42*VLOOKUP($M42,'Fast info vedlikeholdes sentral'!$B$15:$O$31,8,FALSE),0),"")</f>
        <v/>
      </c>
      <c r="V42" s="63" t="str">
        <f>IFERROR(ROUND($L42*VLOOKUP($M42,'Fast info vedlikeholdes sentral'!$B$15:$O$31,9,FALSE),0),"")</f>
        <v/>
      </c>
      <c r="W42" s="63" t="str">
        <f>IFERROR(ROUND($L42*VLOOKUP($M42,'Fast info vedlikeholdes sentral'!$B$15:$O$31,10,FALSE),0),"")</f>
        <v/>
      </c>
      <c r="X42" s="63" t="str">
        <f>IFERROR(ROUND($L42*VLOOKUP($M42,'Fast info vedlikeholdes sentral'!$B$15:$O$31,11,FALSE),0),"")</f>
        <v/>
      </c>
      <c r="Y42" s="63" t="str">
        <f>IFERROR(ROUND($L42*VLOOKUP($M42,'Fast info vedlikeholdes sentral'!$B$15:$O$31,12,FALSE),0),"")</f>
        <v/>
      </c>
      <c r="Z42" s="63" t="str">
        <f>IFERROR(ROUND($L42*VLOOKUP($M42,'Fast info vedlikeholdes sentral'!$B$15:$O$31,13,FALSE),0),"")</f>
        <v/>
      </c>
      <c r="AA42" s="63" t="str">
        <f>IFERROR(ROUND($L42*VLOOKUP($M42,'Fast info vedlikeholdes sentral'!$B$15:$O$31,14,FALSE),0),"")</f>
        <v/>
      </c>
    </row>
    <row r="43" spans="1:27" ht="15.75" customHeight="1" x14ac:dyDescent="0.25">
      <c r="A43" s="22" t="str">
        <f t="shared" si="3"/>
        <v/>
      </c>
      <c r="B43" s="39" t="str">
        <f>IF(A43="group trans_id",MIN($B$28:B42)-1,"")</f>
        <v/>
      </c>
      <c r="C43" s="22">
        <v>0</v>
      </c>
      <c r="D43" s="27"/>
      <c r="E43" s="27" t="str">
        <f t="shared" si="5"/>
        <v/>
      </c>
      <c r="F43" s="27" t="str">
        <f t="shared" si="6"/>
        <v/>
      </c>
      <c r="G43" s="27" t="str">
        <f t="shared" si="7"/>
        <v/>
      </c>
      <c r="H43" s="27" t="str">
        <f t="shared" si="8"/>
        <v/>
      </c>
      <c r="I43" s="27"/>
      <c r="J43" s="27"/>
      <c r="K43" s="27"/>
      <c r="L43" s="62"/>
      <c r="M43" s="65"/>
      <c r="N43" s="62">
        <f t="shared" si="4"/>
        <v>0</v>
      </c>
      <c r="O43" s="63" t="str">
        <f>IFERROR(ROUND($L43*VLOOKUP($M43,'Fast info vedlikeholdes sentral'!$B$15:$O$31,2,FALSE),0),"")</f>
        <v/>
      </c>
      <c r="P43" s="63" t="str">
        <f>IFERROR(ROUND($L43*VLOOKUP($M43,'Fast info vedlikeholdes sentral'!$B$15:$O$31,3,FALSE),0),"")</f>
        <v/>
      </c>
      <c r="Q43" s="63" t="str">
        <f>IFERROR(ROUND($L43*VLOOKUP($M43,'Fast info vedlikeholdes sentral'!$B$15:$O$31,4,FALSE),0),"")</f>
        <v/>
      </c>
      <c r="R43" s="63" t="str">
        <f>IFERROR(ROUND($L43*VLOOKUP($M43,'Fast info vedlikeholdes sentral'!$B$15:$O$31,5,FALSE),0),"")</f>
        <v/>
      </c>
      <c r="S43" s="63" t="str">
        <f>IFERROR(ROUND($L43*VLOOKUP($M43,'Fast info vedlikeholdes sentral'!$B$15:$O$31,6,FALSE),0),"")</f>
        <v/>
      </c>
      <c r="T43" s="63" t="str">
        <f>IFERROR(ROUND($L43*VLOOKUP($M43,'Fast info vedlikeholdes sentral'!$B$15:$O$31,7,FALSE),0),"")</f>
        <v/>
      </c>
      <c r="U43" s="63" t="str">
        <f>IFERROR(ROUND($L43*VLOOKUP($M43,'Fast info vedlikeholdes sentral'!$B$15:$O$31,8,FALSE),0),"")</f>
        <v/>
      </c>
      <c r="V43" s="63" t="str">
        <f>IFERROR(ROUND($L43*VLOOKUP($M43,'Fast info vedlikeholdes sentral'!$B$15:$O$31,9,FALSE),0),"")</f>
        <v/>
      </c>
      <c r="W43" s="63" t="str">
        <f>IFERROR(ROUND($L43*VLOOKUP($M43,'Fast info vedlikeholdes sentral'!$B$15:$O$31,10,FALSE),0),"")</f>
        <v/>
      </c>
      <c r="X43" s="63" t="str">
        <f>IFERROR(ROUND($L43*VLOOKUP($M43,'Fast info vedlikeholdes sentral'!$B$15:$O$31,11,FALSE),0),"")</f>
        <v/>
      </c>
      <c r="Y43" s="63" t="str">
        <f>IFERROR(ROUND($L43*VLOOKUP($M43,'Fast info vedlikeholdes sentral'!$B$15:$O$31,12,FALSE),0),"")</f>
        <v/>
      </c>
      <c r="Z43" s="63" t="str">
        <f>IFERROR(ROUND($L43*VLOOKUP($M43,'Fast info vedlikeholdes sentral'!$B$15:$O$31,13,FALSE),0),"")</f>
        <v/>
      </c>
      <c r="AA43" s="63" t="str">
        <f>IFERROR(ROUND($L43*VLOOKUP($M43,'Fast info vedlikeholdes sentral'!$B$15:$O$31,14,FALSE),0),"")</f>
        <v/>
      </c>
    </row>
    <row r="44" spans="1:27" ht="15.75" customHeight="1" x14ac:dyDescent="0.25">
      <c r="A44" s="22" t="str">
        <f t="shared" si="3"/>
        <v/>
      </c>
      <c r="B44" s="39" t="str">
        <f>IF(A44="group trans_id",MIN($B$28:B43)-1,"")</f>
        <v/>
      </c>
      <c r="C44" s="22">
        <v>0</v>
      </c>
      <c r="D44" s="27"/>
      <c r="E44" s="27" t="str">
        <f t="shared" si="5"/>
        <v/>
      </c>
      <c r="F44" s="27" t="str">
        <f t="shared" si="6"/>
        <v/>
      </c>
      <c r="G44" s="27" t="str">
        <f t="shared" si="7"/>
        <v/>
      </c>
      <c r="H44" s="27" t="str">
        <f t="shared" si="8"/>
        <v/>
      </c>
      <c r="I44" s="27"/>
      <c r="J44" s="27"/>
      <c r="K44" s="27"/>
      <c r="L44" s="62"/>
      <c r="M44" s="65"/>
      <c r="N44" s="62">
        <f t="shared" si="4"/>
        <v>0</v>
      </c>
      <c r="O44" s="63" t="str">
        <f>IFERROR(ROUND($L44*VLOOKUP($M44,'Fast info vedlikeholdes sentral'!$B$15:$O$31,2,FALSE),0),"")</f>
        <v/>
      </c>
      <c r="P44" s="63" t="str">
        <f>IFERROR(ROUND($L44*VLOOKUP($M44,'Fast info vedlikeholdes sentral'!$B$15:$O$31,3,FALSE),0),"")</f>
        <v/>
      </c>
      <c r="Q44" s="63" t="str">
        <f>IFERROR(ROUND($L44*VLOOKUP($M44,'Fast info vedlikeholdes sentral'!$B$15:$O$31,4,FALSE),0),"")</f>
        <v/>
      </c>
      <c r="R44" s="63" t="str">
        <f>IFERROR(ROUND($L44*VLOOKUP($M44,'Fast info vedlikeholdes sentral'!$B$15:$O$31,5,FALSE),0),"")</f>
        <v/>
      </c>
      <c r="S44" s="63" t="str">
        <f>IFERROR(ROUND($L44*VLOOKUP($M44,'Fast info vedlikeholdes sentral'!$B$15:$O$31,6,FALSE),0),"")</f>
        <v/>
      </c>
      <c r="T44" s="63" t="str">
        <f>IFERROR(ROUND($L44*VLOOKUP($M44,'Fast info vedlikeholdes sentral'!$B$15:$O$31,7,FALSE),0),"")</f>
        <v/>
      </c>
      <c r="U44" s="63" t="str">
        <f>IFERROR(ROUND($L44*VLOOKUP($M44,'Fast info vedlikeholdes sentral'!$B$15:$O$31,8,FALSE),0),"")</f>
        <v/>
      </c>
      <c r="V44" s="63" t="str">
        <f>IFERROR(ROUND($L44*VLOOKUP($M44,'Fast info vedlikeholdes sentral'!$B$15:$O$31,9,FALSE),0),"")</f>
        <v/>
      </c>
      <c r="W44" s="63" t="str">
        <f>IFERROR(ROUND($L44*VLOOKUP($M44,'Fast info vedlikeholdes sentral'!$B$15:$O$31,10,FALSE),0),"")</f>
        <v/>
      </c>
      <c r="X44" s="63" t="str">
        <f>IFERROR(ROUND($L44*VLOOKUP($M44,'Fast info vedlikeholdes sentral'!$B$15:$O$31,11,FALSE),0),"")</f>
        <v/>
      </c>
      <c r="Y44" s="63" t="str">
        <f>IFERROR(ROUND($L44*VLOOKUP($M44,'Fast info vedlikeholdes sentral'!$B$15:$O$31,12,FALSE),0),"")</f>
        <v/>
      </c>
      <c r="Z44" s="63" t="str">
        <f>IFERROR(ROUND($L44*VLOOKUP($M44,'Fast info vedlikeholdes sentral'!$B$15:$O$31,13,FALSE),0),"")</f>
        <v/>
      </c>
      <c r="AA44" s="63" t="str">
        <f>IFERROR(ROUND($L44*VLOOKUP($M44,'Fast info vedlikeholdes sentral'!$B$15:$O$31,14,FALSE),0),"")</f>
        <v/>
      </c>
    </row>
    <row r="45" spans="1:27" ht="15.75" customHeight="1" x14ac:dyDescent="0.25">
      <c r="A45" s="22" t="str">
        <f t="shared" si="3"/>
        <v/>
      </c>
      <c r="B45" s="39" t="str">
        <f>IF(A45="group trans_id",MIN($B$28:B44)-1,"")</f>
        <v/>
      </c>
      <c r="C45" s="22">
        <v>0</v>
      </c>
      <c r="D45" s="27"/>
      <c r="E45" s="27" t="str">
        <f t="shared" si="5"/>
        <v/>
      </c>
      <c r="F45" s="27" t="str">
        <f t="shared" si="6"/>
        <v/>
      </c>
      <c r="G45" s="27" t="str">
        <f t="shared" si="7"/>
        <v/>
      </c>
      <c r="H45" s="27" t="str">
        <f t="shared" si="8"/>
        <v/>
      </c>
      <c r="I45" s="27"/>
      <c r="J45" s="27"/>
      <c r="K45" s="27"/>
      <c r="L45" s="62"/>
      <c r="M45" s="65"/>
      <c r="N45" s="62">
        <f t="shared" si="4"/>
        <v>0</v>
      </c>
      <c r="O45" s="63" t="str">
        <f>IFERROR(ROUND($L45*VLOOKUP($M45,'Fast info vedlikeholdes sentral'!$B$15:$O$31,2,FALSE),0),"")</f>
        <v/>
      </c>
      <c r="P45" s="63" t="str">
        <f>IFERROR(ROUND($L45*VLOOKUP($M45,'Fast info vedlikeholdes sentral'!$B$15:$O$31,3,FALSE),0),"")</f>
        <v/>
      </c>
      <c r="Q45" s="63" t="str">
        <f>IFERROR(ROUND($L45*VLOOKUP($M45,'Fast info vedlikeholdes sentral'!$B$15:$O$31,4,FALSE),0),"")</f>
        <v/>
      </c>
      <c r="R45" s="63" t="str">
        <f>IFERROR(ROUND($L45*VLOOKUP($M45,'Fast info vedlikeholdes sentral'!$B$15:$O$31,5,FALSE),0),"")</f>
        <v/>
      </c>
      <c r="S45" s="63" t="str">
        <f>IFERROR(ROUND($L45*VLOOKUP($M45,'Fast info vedlikeholdes sentral'!$B$15:$O$31,6,FALSE),0),"")</f>
        <v/>
      </c>
      <c r="T45" s="63" t="str">
        <f>IFERROR(ROUND($L45*VLOOKUP($M45,'Fast info vedlikeholdes sentral'!$B$15:$O$31,7,FALSE),0),"")</f>
        <v/>
      </c>
      <c r="U45" s="63" t="str">
        <f>IFERROR(ROUND($L45*VLOOKUP($M45,'Fast info vedlikeholdes sentral'!$B$15:$O$31,8,FALSE),0),"")</f>
        <v/>
      </c>
      <c r="V45" s="63" t="str">
        <f>IFERROR(ROUND($L45*VLOOKUP($M45,'Fast info vedlikeholdes sentral'!$B$15:$O$31,9,FALSE),0),"")</f>
        <v/>
      </c>
      <c r="W45" s="63" t="str">
        <f>IFERROR(ROUND($L45*VLOOKUP($M45,'Fast info vedlikeholdes sentral'!$B$15:$O$31,10,FALSE),0),"")</f>
        <v/>
      </c>
      <c r="X45" s="63" t="str">
        <f>IFERROR(ROUND($L45*VLOOKUP($M45,'Fast info vedlikeholdes sentral'!$B$15:$O$31,11,FALSE),0),"")</f>
        <v/>
      </c>
      <c r="Y45" s="63" t="str">
        <f>IFERROR(ROUND($L45*VLOOKUP($M45,'Fast info vedlikeholdes sentral'!$B$15:$O$31,12,FALSE),0),"")</f>
        <v/>
      </c>
      <c r="Z45" s="63" t="str">
        <f>IFERROR(ROUND($L45*VLOOKUP($M45,'Fast info vedlikeholdes sentral'!$B$15:$O$31,13,FALSE),0),"")</f>
        <v/>
      </c>
      <c r="AA45" s="63" t="str">
        <f>IFERROR(ROUND($L45*VLOOKUP($M45,'Fast info vedlikeholdes sentral'!$B$15:$O$31,14,FALSE),0),"")</f>
        <v/>
      </c>
    </row>
    <row r="46" spans="1:27" ht="15.75" customHeight="1" x14ac:dyDescent="0.25">
      <c r="A46" s="22" t="str">
        <f t="shared" si="3"/>
        <v/>
      </c>
      <c r="B46" s="39" t="str">
        <f>IF(A46="group trans_id",MIN($B$28:B45)-1,"")</f>
        <v/>
      </c>
      <c r="C46" s="22">
        <v>0</v>
      </c>
      <c r="D46" s="27"/>
      <c r="E46" s="27" t="str">
        <f t="shared" si="5"/>
        <v/>
      </c>
      <c r="F46" s="27" t="str">
        <f t="shared" si="6"/>
        <v/>
      </c>
      <c r="G46" s="27" t="str">
        <f t="shared" si="7"/>
        <v/>
      </c>
      <c r="H46" s="27" t="str">
        <f t="shared" si="8"/>
        <v/>
      </c>
      <c r="I46" s="27"/>
      <c r="J46" s="27"/>
      <c r="K46" s="27"/>
      <c r="L46" s="62"/>
      <c r="M46" s="65"/>
      <c r="N46" s="62">
        <f t="shared" si="4"/>
        <v>0</v>
      </c>
      <c r="O46" s="63" t="str">
        <f>IFERROR(ROUND($L46*VLOOKUP($M46,'Fast info vedlikeholdes sentral'!$B$15:$O$31,2,FALSE),0),"")</f>
        <v/>
      </c>
      <c r="P46" s="63" t="str">
        <f>IFERROR(ROUND($L46*VLOOKUP($M46,'Fast info vedlikeholdes sentral'!$B$15:$O$31,3,FALSE),0),"")</f>
        <v/>
      </c>
      <c r="Q46" s="63" t="str">
        <f>IFERROR(ROUND($L46*VLOOKUP($M46,'Fast info vedlikeholdes sentral'!$B$15:$O$31,4,FALSE),0),"")</f>
        <v/>
      </c>
      <c r="R46" s="63" t="str">
        <f>IFERROR(ROUND($L46*VLOOKUP($M46,'Fast info vedlikeholdes sentral'!$B$15:$O$31,5,FALSE),0),"")</f>
        <v/>
      </c>
      <c r="S46" s="63" t="str">
        <f>IFERROR(ROUND($L46*VLOOKUP($M46,'Fast info vedlikeholdes sentral'!$B$15:$O$31,6,FALSE),0),"")</f>
        <v/>
      </c>
      <c r="T46" s="63" t="str">
        <f>IFERROR(ROUND($L46*VLOOKUP($M46,'Fast info vedlikeholdes sentral'!$B$15:$O$31,7,FALSE),0),"")</f>
        <v/>
      </c>
      <c r="U46" s="63" t="str">
        <f>IFERROR(ROUND($L46*VLOOKUP($M46,'Fast info vedlikeholdes sentral'!$B$15:$O$31,8,FALSE),0),"")</f>
        <v/>
      </c>
      <c r="V46" s="63" t="str">
        <f>IFERROR(ROUND($L46*VLOOKUP($M46,'Fast info vedlikeholdes sentral'!$B$15:$O$31,9,FALSE),0),"")</f>
        <v/>
      </c>
      <c r="W46" s="63" t="str">
        <f>IFERROR(ROUND($L46*VLOOKUP($M46,'Fast info vedlikeholdes sentral'!$B$15:$O$31,10,FALSE),0),"")</f>
        <v/>
      </c>
      <c r="X46" s="63" t="str">
        <f>IFERROR(ROUND($L46*VLOOKUP($M46,'Fast info vedlikeholdes sentral'!$B$15:$O$31,11,FALSE),0),"")</f>
        <v/>
      </c>
      <c r="Y46" s="63" t="str">
        <f>IFERROR(ROUND($L46*VLOOKUP($M46,'Fast info vedlikeholdes sentral'!$B$15:$O$31,12,FALSE),0),"")</f>
        <v/>
      </c>
      <c r="Z46" s="63" t="str">
        <f>IFERROR(ROUND($L46*VLOOKUP($M46,'Fast info vedlikeholdes sentral'!$B$15:$O$31,13,FALSE),0),"")</f>
        <v/>
      </c>
      <c r="AA46" s="63" t="str">
        <f>IFERROR(ROUND($L46*VLOOKUP($M46,'Fast info vedlikeholdes sentral'!$B$15:$O$31,14,FALSE),0),"")</f>
        <v/>
      </c>
    </row>
    <row r="47" spans="1:27" ht="15.75" customHeight="1" x14ac:dyDescent="0.25">
      <c r="A47" s="22" t="str">
        <f t="shared" si="3"/>
        <v/>
      </c>
      <c r="B47" s="39" t="str">
        <f>IF(A47="group trans_id",MIN($B$28:B46)-1,"")</f>
        <v/>
      </c>
      <c r="C47" s="22">
        <v>0</v>
      </c>
      <c r="D47" s="27"/>
      <c r="E47" s="27" t="str">
        <f t="shared" si="5"/>
        <v/>
      </c>
      <c r="F47" s="27" t="str">
        <f t="shared" si="6"/>
        <v/>
      </c>
      <c r="G47" s="27" t="str">
        <f t="shared" si="7"/>
        <v/>
      </c>
      <c r="H47" s="27" t="str">
        <f t="shared" si="8"/>
        <v/>
      </c>
      <c r="I47" s="27"/>
      <c r="J47" s="27"/>
      <c r="K47" s="27"/>
      <c r="L47" s="62"/>
      <c r="M47" s="65"/>
      <c r="N47" s="62">
        <f t="shared" si="4"/>
        <v>0</v>
      </c>
      <c r="O47" s="63" t="str">
        <f>IFERROR(ROUND($L47*VLOOKUP($M47,'Fast info vedlikeholdes sentral'!$B$15:$O$31,2,FALSE),0),"")</f>
        <v/>
      </c>
      <c r="P47" s="63" t="str">
        <f>IFERROR(ROUND($L47*VLOOKUP($M47,'Fast info vedlikeholdes sentral'!$B$15:$O$31,3,FALSE),0),"")</f>
        <v/>
      </c>
      <c r="Q47" s="63" t="str">
        <f>IFERROR(ROUND($L47*VLOOKUP($M47,'Fast info vedlikeholdes sentral'!$B$15:$O$31,4,FALSE),0),"")</f>
        <v/>
      </c>
      <c r="R47" s="63" t="str">
        <f>IFERROR(ROUND($L47*VLOOKUP($M47,'Fast info vedlikeholdes sentral'!$B$15:$O$31,5,FALSE),0),"")</f>
        <v/>
      </c>
      <c r="S47" s="63" t="str">
        <f>IFERROR(ROUND($L47*VLOOKUP($M47,'Fast info vedlikeholdes sentral'!$B$15:$O$31,6,FALSE),0),"")</f>
        <v/>
      </c>
      <c r="T47" s="63" t="str">
        <f>IFERROR(ROUND($L47*VLOOKUP($M47,'Fast info vedlikeholdes sentral'!$B$15:$O$31,7,FALSE),0),"")</f>
        <v/>
      </c>
      <c r="U47" s="63" t="str">
        <f>IFERROR(ROUND($L47*VLOOKUP($M47,'Fast info vedlikeholdes sentral'!$B$15:$O$31,8,FALSE),0),"")</f>
        <v/>
      </c>
      <c r="V47" s="63" t="str">
        <f>IFERROR(ROUND($L47*VLOOKUP($M47,'Fast info vedlikeholdes sentral'!$B$15:$O$31,9,FALSE),0),"")</f>
        <v/>
      </c>
      <c r="W47" s="63" t="str">
        <f>IFERROR(ROUND($L47*VLOOKUP($M47,'Fast info vedlikeholdes sentral'!$B$15:$O$31,10,FALSE),0),"")</f>
        <v/>
      </c>
      <c r="X47" s="63" t="str">
        <f>IFERROR(ROUND($L47*VLOOKUP($M47,'Fast info vedlikeholdes sentral'!$B$15:$O$31,11,FALSE),0),"")</f>
        <v/>
      </c>
      <c r="Y47" s="63" t="str">
        <f>IFERROR(ROUND($L47*VLOOKUP($M47,'Fast info vedlikeholdes sentral'!$B$15:$O$31,12,FALSE),0),"")</f>
        <v/>
      </c>
      <c r="Z47" s="63" t="str">
        <f>IFERROR(ROUND($L47*VLOOKUP($M47,'Fast info vedlikeholdes sentral'!$B$15:$O$31,13,FALSE),0),"")</f>
        <v/>
      </c>
      <c r="AA47" s="63" t="str">
        <f>IFERROR(ROUND($L47*VLOOKUP($M47,'Fast info vedlikeholdes sentral'!$B$15:$O$31,14,FALSE),0),"")</f>
        <v/>
      </c>
    </row>
    <row r="48" spans="1:27" ht="15.75" customHeight="1" x14ac:dyDescent="0.25">
      <c r="A48" s="22" t="str">
        <f t="shared" si="3"/>
        <v/>
      </c>
      <c r="B48" s="39" t="str">
        <f>IF(A48="group trans_id",MIN($B$28:B47)-1,"")</f>
        <v/>
      </c>
      <c r="C48" s="22">
        <v>0</v>
      </c>
      <c r="D48" s="27"/>
      <c r="E48" s="27" t="str">
        <f t="shared" si="5"/>
        <v/>
      </c>
      <c r="F48" s="27" t="str">
        <f t="shared" si="6"/>
        <v/>
      </c>
      <c r="G48" s="27" t="str">
        <f t="shared" si="7"/>
        <v/>
      </c>
      <c r="H48" s="27" t="str">
        <f t="shared" si="8"/>
        <v/>
      </c>
      <c r="I48" s="27"/>
      <c r="J48" s="27"/>
      <c r="K48" s="27"/>
      <c r="L48" s="62"/>
      <c r="M48" s="65"/>
      <c r="N48" s="62">
        <f t="shared" si="4"/>
        <v>0</v>
      </c>
      <c r="O48" s="63" t="str">
        <f>IFERROR(ROUND($L48*VLOOKUP($M48,'Fast info vedlikeholdes sentral'!$B$15:$O$31,2,FALSE),0),"")</f>
        <v/>
      </c>
      <c r="P48" s="63" t="str">
        <f>IFERROR(ROUND($L48*VLOOKUP($M48,'Fast info vedlikeholdes sentral'!$B$15:$O$31,3,FALSE),0),"")</f>
        <v/>
      </c>
      <c r="Q48" s="63" t="str">
        <f>IFERROR(ROUND($L48*VLOOKUP($M48,'Fast info vedlikeholdes sentral'!$B$15:$O$31,4,FALSE),0),"")</f>
        <v/>
      </c>
      <c r="R48" s="63" t="str">
        <f>IFERROR(ROUND($L48*VLOOKUP($M48,'Fast info vedlikeholdes sentral'!$B$15:$O$31,5,FALSE),0),"")</f>
        <v/>
      </c>
      <c r="S48" s="63" t="str">
        <f>IFERROR(ROUND($L48*VLOOKUP($M48,'Fast info vedlikeholdes sentral'!$B$15:$O$31,6,FALSE),0),"")</f>
        <v/>
      </c>
      <c r="T48" s="63" t="str">
        <f>IFERROR(ROUND($L48*VLOOKUP($M48,'Fast info vedlikeholdes sentral'!$B$15:$O$31,7,FALSE),0),"")</f>
        <v/>
      </c>
      <c r="U48" s="63" t="str">
        <f>IFERROR(ROUND($L48*VLOOKUP($M48,'Fast info vedlikeholdes sentral'!$B$15:$O$31,8,FALSE),0),"")</f>
        <v/>
      </c>
      <c r="V48" s="63" t="str">
        <f>IFERROR(ROUND($L48*VLOOKUP($M48,'Fast info vedlikeholdes sentral'!$B$15:$O$31,9,FALSE),0),"")</f>
        <v/>
      </c>
      <c r="W48" s="63" t="str">
        <f>IFERROR(ROUND($L48*VLOOKUP($M48,'Fast info vedlikeholdes sentral'!$B$15:$O$31,10,FALSE),0),"")</f>
        <v/>
      </c>
      <c r="X48" s="63" t="str">
        <f>IFERROR(ROUND($L48*VLOOKUP($M48,'Fast info vedlikeholdes sentral'!$B$15:$O$31,11,FALSE),0),"")</f>
        <v/>
      </c>
      <c r="Y48" s="63" t="str">
        <f>IFERROR(ROUND($L48*VLOOKUP($M48,'Fast info vedlikeholdes sentral'!$B$15:$O$31,12,FALSE),0),"")</f>
        <v/>
      </c>
      <c r="Z48" s="63" t="str">
        <f>IFERROR(ROUND($L48*VLOOKUP($M48,'Fast info vedlikeholdes sentral'!$B$15:$O$31,13,FALSE),0),"")</f>
        <v/>
      </c>
      <c r="AA48" s="63" t="str">
        <f>IFERROR(ROUND($L48*VLOOKUP($M48,'Fast info vedlikeholdes sentral'!$B$15:$O$31,14,FALSE),0),"")</f>
        <v/>
      </c>
    </row>
    <row r="49" spans="1:27" ht="15.75" customHeight="1" x14ac:dyDescent="0.25">
      <c r="A49" s="22" t="str">
        <f t="shared" si="3"/>
        <v/>
      </c>
      <c r="B49" s="39" t="str">
        <f>IF(A49="group trans_id",MIN($B$28:B48)-1,"")</f>
        <v/>
      </c>
      <c r="C49" s="22">
        <v>0</v>
      </c>
      <c r="D49" s="27"/>
      <c r="E49" s="27" t="str">
        <f t="shared" si="5"/>
        <v/>
      </c>
      <c r="F49" s="27" t="str">
        <f t="shared" si="6"/>
        <v/>
      </c>
      <c r="G49" s="27" t="str">
        <f t="shared" si="7"/>
        <v/>
      </c>
      <c r="H49" s="27" t="str">
        <f t="shared" si="8"/>
        <v/>
      </c>
      <c r="I49" s="27"/>
      <c r="J49" s="27"/>
      <c r="K49" s="27"/>
      <c r="L49" s="62"/>
      <c r="M49" s="65"/>
      <c r="N49" s="62">
        <f t="shared" si="4"/>
        <v>0</v>
      </c>
      <c r="O49" s="63" t="str">
        <f>IFERROR(ROUND($L49*VLOOKUP($M49,'Fast info vedlikeholdes sentral'!$B$15:$O$31,2,FALSE),0),"")</f>
        <v/>
      </c>
      <c r="P49" s="63" t="str">
        <f>IFERROR(ROUND($L49*VLOOKUP($M49,'Fast info vedlikeholdes sentral'!$B$15:$O$31,3,FALSE),0),"")</f>
        <v/>
      </c>
      <c r="Q49" s="63" t="str">
        <f>IFERROR(ROUND($L49*VLOOKUP($M49,'Fast info vedlikeholdes sentral'!$B$15:$O$31,4,FALSE),0),"")</f>
        <v/>
      </c>
      <c r="R49" s="63" t="str">
        <f>IFERROR(ROUND($L49*VLOOKUP($M49,'Fast info vedlikeholdes sentral'!$B$15:$O$31,5,FALSE),0),"")</f>
        <v/>
      </c>
      <c r="S49" s="63" t="str">
        <f>IFERROR(ROUND($L49*VLOOKUP($M49,'Fast info vedlikeholdes sentral'!$B$15:$O$31,6,FALSE),0),"")</f>
        <v/>
      </c>
      <c r="T49" s="63" t="str">
        <f>IFERROR(ROUND($L49*VLOOKUP($M49,'Fast info vedlikeholdes sentral'!$B$15:$O$31,7,FALSE),0),"")</f>
        <v/>
      </c>
      <c r="U49" s="63" t="str">
        <f>IFERROR(ROUND($L49*VLOOKUP($M49,'Fast info vedlikeholdes sentral'!$B$15:$O$31,8,FALSE),0),"")</f>
        <v/>
      </c>
      <c r="V49" s="63" t="str">
        <f>IFERROR(ROUND($L49*VLOOKUP($M49,'Fast info vedlikeholdes sentral'!$B$15:$O$31,9,FALSE),0),"")</f>
        <v/>
      </c>
      <c r="W49" s="63" t="str">
        <f>IFERROR(ROUND($L49*VLOOKUP($M49,'Fast info vedlikeholdes sentral'!$B$15:$O$31,10,FALSE),0),"")</f>
        <v/>
      </c>
      <c r="X49" s="63" t="str">
        <f>IFERROR(ROUND($L49*VLOOKUP($M49,'Fast info vedlikeholdes sentral'!$B$15:$O$31,11,FALSE),0),"")</f>
        <v/>
      </c>
      <c r="Y49" s="63" t="str">
        <f>IFERROR(ROUND($L49*VLOOKUP($M49,'Fast info vedlikeholdes sentral'!$B$15:$O$31,12,FALSE),0),"")</f>
        <v/>
      </c>
      <c r="Z49" s="63" t="str">
        <f>IFERROR(ROUND($L49*VLOOKUP($M49,'Fast info vedlikeholdes sentral'!$B$15:$O$31,13,FALSE),0),"")</f>
        <v/>
      </c>
      <c r="AA49" s="63" t="str">
        <f>IFERROR(ROUND($L49*VLOOKUP($M49,'Fast info vedlikeholdes sentral'!$B$15:$O$31,14,FALSE),0),"")</f>
        <v/>
      </c>
    </row>
    <row r="50" spans="1:27" ht="15.75" customHeight="1" x14ac:dyDescent="0.25">
      <c r="A50" s="22" t="str">
        <f t="shared" si="3"/>
        <v/>
      </c>
      <c r="B50" s="39" t="str">
        <f>IF(A50="group trans_id",MIN($B$28:B49)-1,"")</f>
        <v/>
      </c>
      <c r="C50" s="22">
        <v>0</v>
      </c>
      <c r="D50" s="27"/>
      <c r="E50" s="27" t="str">
        <f t="shared" si="5"/>
        <v/>
      </c>
      <c r="F50" s="27" t="str">
        <f t="shared" si="6"/>
        <v/>
      </c>
      <c r="G50" s="27" t="str">
        <f t="shared" si="7"/>
        <v/>
      </c>
      <c r="H50" s="27" t="str">
        <f t="shared" si="8"/>
        <v/>
      </c>
      <c r="I50" s="27"/>
      <c r="J50" s="27"/>
      <c r="K50" s="27"/>
      <c r="L50" s="62"/>
      <c r="M50" s="65"/>
      <c r="N50" s="62">
        <f t="shared" si="4"/>
        <v>0</v>
      </c>
      <c r="O50" s="63" t="str">
        <f>IFERROR(ROUND($L50*VLOOKUP($M50,'Fast info vedlikeholdes sentral'!$B$15:$O$31,2,FALSE),0),"")</f>
        <v/>
      </c>
      <c r="P50" s="63" t="str">
        <f>IFERROR(ROUND($L50*VLOOKUP($M50,'Fast info vedlikeholdes sentral'!$B$15:$O$31,3,FALSE),0),"")</f>
        <v/>
      </c>
      <c r="Q50" s="63" t="str">
        <f>IFERROR(ROUND($L50*VLOOKUP($M50,'Fast info vedlikeholdes sentral'!$B$15:$O$31,4,FALSE),0),"")</f>
        <v/>
      </c>
      <c r="R50" s="63" t="str">
        <f>IFERROR(ROUND($L50*VLOOKUP($M50,'Fast info vedlikeholdes sentral'!$B$15:$O$31,5,FALSE),0),"")</f>
        <v/>
      </c>
      <c r="S50" s="63" t="str">
        <f>IFERROR(ROUND($L50*VLOOKUP($M50,'Fast info vedlikeholdes sentral'!$B$15:$O$31,6,FALSE),0),"")</f>
        <v/>
      </c>
      <c r="T50" s="63" t="str">
        <f>IFERROR(ROUND($L50*VLOOKUP($M50,'Fast info vedlikeholdes sentral'!$B$15:$O$31,7,FALSE),0),"")</f>
        <v/>
      </c>
      <c r="U50" s="63" t="str">
        <f>IFERROR(ROUND($L50*VLOOKUP($M50,'Fast info vedlikeholdes sentral'!$B$15:$O$31,8,FALSE),0),"")</f>
        <v/>
      </c>
      <c r="V50" s="63" t="str">
        <f>IFERROR(ROUND($L50*VLOOKUP($M50,'Fast info vedlikeholdes sentral'!$B$15:$O$31,9,FALSE),0),"")</f>
        <v/>
      </c>
      <c r="W50" s="63" t="str">
        <f>IFERROR(ROUND($L50*VLOOKUP($M50,'Fast info vedlikeholdes sentral'!$B$15:$O$31,10,FALSE),0),"")</f>
        <v/>
      </c>
      <c r="X50" s="63" t="str">
        <f>IFERROR(ROUND($L50*VLOOKUP($M50,'Fast info vedlikeholdes sentral'!$B$15:$O$31,11,FALSE),0),"")</f>
        <v/>
      </c>
      <c r="Y50" s="63" t="str">
        <f>IFERROR(ROUND($L50*VLOOKUP($M50,'Fast info vedlikeholdes sentral'!$B$15:$O$31,12,FALSE),0),"")</f>
        <v/>
      </c>
      <c r="Z50" s="63" t="str">
        <f>IFERROR(ROUND($L50*VLOOKUP($M50,'Fast info vedlikeholdes sentral'!$B$15:$O$31,13,FALSE),0),"")</f>
        <v/>
      </c>
      <c r="AA50" s="63" t="str">
        <f>IFERROR(ROUND($L50*VLOOKUP($M50,'Fast info vedlikeholdes sentral'!$B$15:$O$31,14,FALSE),0),"")</f>
        <v/>
      </c>
    </row>
    <row r="51" spans="1:27" ht="15.75" customHeight="1" x14ac:dyDescent="0.25">
      <c r="A51" s="22" t="str">
        <f t="shared" si="3"/>
        <v/>
      </c>
      <c r="B51" s="39" t="str">
        <f>IF(A51="group trans_id",MIN($B$28:B50)-1,"")</f>
        <v/>
      </c>
      <c r="C51" s="22">
        <v>0</v>
      </c>
      <c r="D51" s="27"/>
      <c r="E51" s="27" t="str">
        <f t="shared" si="5"/>
        <v/>
      </c>
      <c r="F51" s="27" t="str">
        <f t="shared" si="6"/>
        <v/>
      </c>
      <c r="G51" s="27" t="str">
        <f t="shared" si="7"/>
        <v/>
      </c>
      <c r="H51" s="27" t="str">
        <f t="shared" si="8"/>
        <v/>
      </c>
      <c r="I51" s="27"/>
      <c r="J51" s="27"/>
      <c r="K51" s="27"/>
      <c r="L51" s="62"/>
      <c r="M51" s="65"/>
      <c r="N51" s="62">
        <f t="shared" si="4"/>
        <v>0</v>
      </c>
      <c r="O51" s="63" t="str">
        <f>IFERROR(ROUND($L51*VLOOKUP($M51,'Fast info vedlikeholdes sentral'!$B$15:$O$31,2,FALSE),0),"")</f>
        <v/>
      </c>
      <c r="P51" s="63" t="str">
        <f>IFERROR(ROUND($L51*VLOOKUP($M51,'Fast info vedlikeholdes sentral'!$B$15:$O$31,3,FALSE),0),"")</f>
        <v/>
      </c>
      <c r="Q51" s="63" t="str">
        <f>IFERROR(ROUND($L51*VLOOKUP($M51,'Fast info vedlikeholdes sentral'!$B$15:$O$31,4,FALSE),0),"")</f>
        <v/>
      </c>
      <c r="R51" s="63" t="str">
        <f>IFERROR(ROUND($L51*VLOOKUP($M51,'Fast info vedlikeholdes sentral'!$B$15:$O$31,5,FALSE),0),"")</f>
        <v/>
      </c>
      <c r="S51" s="63" t="str">
        <f>IFERROR(ROUND($L51*VLOOKUP($M51,'Fast info vedlikeholdes sentral'!$B$15:$O$31,6,FALSE),0),"")</f>
        <v/>
      </c>
      <c r="T51" s="63" t="str">
        <f>IFERROR(ROUND($L51*VLOOKUP($M51,'Fast info vedlikeholdes sentral'!$B$15:$O$31,7,FALSE),0),"")</f>
        <v/>
      </c>
      <c r="U51" s="63" t="str">
        <f>IFERROR(ROUND($L51*VLOOKUP($M51,'Fast info vedlikeholdes sentral'!$B$15:$O$31,8,FALSE),0),"")</f>
        <v/>
      </c>
      <c r="V51" s="63" t="str">
        <f>IFERROR(ROUND($L51*VLOOKUP($M51,'Fast info vedlikeholdes sentral'!$B$15:$O$31,9,FALSE),0),"")</f>
        <v/>
      </c>
      <c r="W51" s="63" t="str">
        <f>IFERROR(ROUND($L51*VLOOKUP($M51,'Fast info vedlikeholdes sentral'!$B$15:$O$31,10,FALSE),0),"")</f>
        <v/>
      </c>
      <c r="X51" s="63" t="str">
        <f>IFERROR(ROUND($L51*VLOOKUP($M51,'Fast info vedlikeholdes sentral'!$B$15:$O$31,11,FALSE),0),"")</f>
        <v/>
      </c>
      <c r="Y51" s="63" t="str">
        <f>IFERROR(ROUND($L51*VLOOKUP($M51,'Fast info vedlikeholdes sentral'!$B$15:$O$31,12,FALSE),0),"")</f>
        <v/>
      </c>
      <c r="Z51" s="63" t="str">
        <f>IFERROR(ROUND($L51*VLOOKUP($M51,'Fast info vedlikeholdes sentral'!$B$15:$O$31,13,FALSE),0),"")</f>
        <v/>
      </c>
      <c r="AA51" s="63" t="str">
        <f>IFERROR(ROUND($L51*VLOOKUP($M51,'Fast info vedlikeholdes sentral'!$B$15:$O$31,14,FALSE),0),"")</f>
        <v/>
      </c>
    </row>
    <row r="52" spans="1:27" ht="15.75" customHeight="1" x14ac:dyDescent="0.25">
      <c r="A52" s="22" t="str">
        <f t="shared" si="3"/>
        <v/>
      </c>
      <c r="B52" s="39" t="str">
        <f>IF(A52="group trans_id",MIN($B$28:B51)-1,"")</f>
        <v/>
      </c>
      <c r="C52" s="22">
        <v>0</v>
      </c>
      <c r="D52" s="27"/>
      <c r="E52" s="27" t="str">
        <f t="shared" si="5"/>
        <v/>
      </c>
      <c r="F52" s="27" t="str">
        <f t="shared" si="6"/>
        <v/>
      </c>
      <c r="G52" s="27" t="str">
        <f t="shared" si="7"/>
        <v/>
      </c>
      <c r="H52" s="27" t="str">
        <f t="shared" si="8"/>
        <v/>
      </c>
      <c r="I52" s="27"/>
      <c r="J52" s="27"/>
      <c r="K52" s="27"/>
      <c r="L52" s="62"/>
      <c r="M52" s="65"/>
      <c r="N52" s="62">
        <f t="shared" si="4"/>
        <v>0</v>
      </c>
      <c r="O52" s="63" t="str">
        <f>IFERROR(ROUND($L52*VLOOKUP($M52,'Fast info vedlikeholdes sentral'!$B$15:$O$31,2,FALSE),0),"")</f>
        <v/>
      </c>
      <c r="P52" s="63" t="str">
        <f>IFERROR(ROUND($L52*VLOOKUP($M52,'Fast info vedlikeholdes sentral'!$B$15:$O$31,3,FALSE),0),"")</f>
        <v/>
      </c>
      <c r="Q52" s="63" t="str">
        <f>IFERROR(ROUND($L52*VLOOKUP($M52,'Fast info vedlikeholdes sentral'!$B$15:$O$31,4,FALSE),0),"")</f>
        <v/>
      </c>
      <c r="R52" s="63" t="str">
        <f>IFERROR(ROUND($L52*VLOOKUP($M52,'Fast info vedlikeholdes sentral'!$B$15:$O$31,5,FALSE),0),"")</f>
        <v/>
      </c>
      <c r="S52" s="63" t="str">
        <f>IFERROR(ROUND($L52*VLOOKUP($M52,'Fast info vedlikeholdes sentral'!$B$15:$O$31,6,FALSE),0),"")</f>
        <v/>
      </c>
      <c r="T52" s="63" t="str">
        <f>IFERROR(ROUND($L52*VLOOKUP($M52,'Fast info vedlikeholdes sentral'!$B$15:$O$31,7,FALSE),0),"")</f>
        <v/>
      </c>
      <c r="U52" s="63" t="str">
        <f>IFERROR(ROUND($L52*VLOOKUP($M52,'Fast info vedlikeholdes sentral'!$B$15:$O$31,8,FALSE),0),"")</f>
        <v/>
      </c>
      <c r="V52" s="63" t="str">
        <f>IFERROR(ROUND($L52*VLOOKUP($M52,'Fast info vedlikeholdes sentral'!$B$15:$O$31,9,FALSE),0),"")</f>
        <v/>
      </c>
      <c r="W52" s="63" t="str">
        <f>IFERROR(ROUND($L52*VLOOKUP($M52,'Fast info vedlikeholdes sentral'!$B$15:$O$31,10,FALSE),0),"")</f>
        <v/>
      </c>
      <c r="X52" s="63" t="str">
        <f>IFERROR(ROUND($L52*VLOOKUP($M52,'Fast info vedlikeholdes sentral'!$B$15:$O$31,11,FALSE),0),"")</f>
        <v/>
      </c>
      <c r="Y52" s="63" t="str">
        <f>IFERROR(ROUND($L52*VLOOKUP($M52,'Fast info vedlikeholdes sentral'!$B$15:$O$31,12,FALSE),0),"")</f>
        <v/>
      </c>
      <c r="Z52" s="63" t="str">
        <f>IFERROR(ROUND($L52*VLOOKUP($M52,'Fast info vedlikeholdes sentral'!$B$15:$O$31,13,FALSE),0),"")</f>
        <v/>
      </c>
      <c r="AA52" s="63" t="str">
        <f>IFERROR(ROUND($L52*VLOOKUP($M52,'Fast info vedlikeholdes sentral'!$B$15:$O$31,14,FALSE),0),"")</f>
        <v/>
      </c>
    </row>
    <row r="53" spans="1:27" ht="15.75" customHeight="1" x14ac:dyDescent="0.25">
      <c r="A53" s="22" t="str">
        <f t="shared" si="3"/>
        <v/>
      </c>
      <c r="B53" s="39" t="str">
        <f>IF(A53="group trans_id",MIN($B$28:B52)-1,"")</f>
        <v/>
      </c>
      <c r="C53" s="22">
        <v>0</v>
      </c>
      <c r="D53" s="27"/>
      <c r="E53" s="27" t="str">
        <f t="shared" si="5"/>
        <v/>
      </c>
      <c r="F53" s="27" t="str">
        <f t="shared" si="6"/>
        <v/>
      </c>
      <c r="G53" s="27" t="str">
        <f t="shared" si="7"/>
        <v/>
      </c>
      <c r="H53" s="27" t="str">
        <f t="shared" si="8"/>
        <v/>
      </c>
      <c r="I53" s="27"/>
      <c r="J53" s="27"/>
      <c r="K53" s="27"/>
      <c r="L53" s="62"/>
      <c r="M53" s="65"/>
      <c r="N53" s="62">
        <f t="shared" si="4"/>
        <v>0</v>
      </c>
      <c r="O53" s="63" t="str">
        <f>IFERROR(ROUND($L53*VLOOKUP($M53,'Fast info vedlikeholdes sentral'!$B$15:$O$31,2,FALSE),0),"")</f>
        <v/>
      </c>
      <c r="P53" s="63" t="str">
        <f>IFERROR(ROUND($L53*VLOOKUP($M53,'Fast info vedlikeholdes sentral'!$B$15:$O$31,3,FALSE),0),"")</f>
        <v/>
      </c>
      <c r="Q53" s="63" t="str">
        <f>IFERROR(ROUND($L53*VLOOKUP($M53,'Fast info vedlikeholdes sentral'!$B$15:$O$31,4,FALSE),0),"")</f>
        <v/>
      </c>
      <c r="R53" s="63" t="str">
        <f>IFERROR(ROUND($L53*VLOOKUP($M53,'Fast info vedlikeholdes sentral'!$B$15:$O$31,5,FALSE),0),"")</f>
        <v/>
      </c>
      <c r="S53" s="63" t="str">
        <f>IFERROR(ROUND($L53*VLOOKUP($M53,'Fast info vedlikeholdes sentral'!$B$15:$O$31,6,FALSE),0),"")</f>
        <v/>
      </c>
      <c r="T53" s="63" t="str">
        <f>IFERROR(ROUND($L53*VLOOKUP($M53,'Fast info vedlikeholdes sentral'!$B$15:$O$31,7,FALSE),0),"")</f>
        <v/>
      </c>
      <c r="U53" s="63" t="str">
        <f>IFERROR(ROUND($L53*VLOOKUP($M53,'Fast info vedlikeholdes sentral'!$B$15:$O$31,8,FALSE),0),"")</f>
        <v/>
      </c>
      <c r="V53" s="63" t="str">
        <f>IFERROR(ROUND($L53*VLOOKUP($M53,'Fast info vedlikeholdes sentral'!$B$15:$O$31,9,FALSE),0),"")</f>
        <v/>
      </c>
      <c r="W53" s="63" t="str">
        <f>IFERROR(ROUND($L53*VLOOKUP($M53,'Fast info vedlikeholdes sentral'!$B$15:$O$31,10,FALSE),0),"")</f>
        <v/>
      </c>
      <c r="X53" s="63" t="str">
        <f>IFERROR(ROUND($L53*VLOOKUP($M53,'Fast info vedlikeholdes sentral'!$B$15:$O$31,11,FALSE),0),"")</f>
        <v/>
      </c>
      <c r="Y53" s="63" t="str">
        <f>IFERROR(ROUND($L53*VLOOKUP($M53,'Fast info vedlikeholdes sentral'!$B$15:$O$31,12,FALSE),0),"")</f>
        <v/>
      </c>
      <c r="Z53" s="63" t="str">
        <f>IFERROR(ROUND($L53*VLOOKUP($M53,'Fast info vedlikeholdes sentral'!$B$15:$O$31,13,FALSE),0),"")</f>
        <v/>
      </c>
      <c r="AA53" s="63" t="str">
        <f>IFERROR(ROUND($L53*VLOOKUP($M53,'Fast info vedlikeholdes sentral'!$B$15:$O$31,14,FALSE),0),"")</f>
        <v/>
      </c>
    </row>
    <row r="54" spans="1:27" ht="15.75" customHeight="1" x14ac:dyDescent="0.25">
      <c r="A54" s="22" t="str">
        <f t="shared" si="3"/>
        <v/>
      </c>
      <c r="B54" s="39" t="str">
        <f>IF(A54="group trans_id",MIN($B$28:B53)-1,"")</f>
        <v/>
      </c>
      <c r="C54" s="22">
        <v>0</v>
      </c>
      <c r="D54" s="27"/>
      <c r="E54" s="27" t="str">
        <f t="shared" si="5"/>
        <v/>
      </c>
      <c r="F54" s="27" t="str">
        <f t="shared" si="6"/>
        <v/>
      </c>
      <c r="G54" s="27" t="str">
        <f t="shared" si="7"/>
        <v/>
      </c>
      <c r="H54" s="27" t="str">
        <f t="shared" si="8"/>
        <v/>
      </c>
      <c r="I54" s="27"/>
      <c r="J54" s="27"/>
      <c r="K54" s="27"/>
      <c r="L54" s="62"/>
      <c r="M54" s="65"/>
      <c r="N54" s="62">
        <f t="shared" si="4"/>
        <v>0</v>
      </c>
      <c r="O54" s="63" t="str">
        <f>IFERROR(ROUND($L54*VLOOKUP($M54,'Fast info vedlikeholdes sentral'!$B$15:$O$31,2,FALSE),0),"")</f>
        <v/>
      </c>
      <c r="P54" s="63" t="str">
        <f>IFERROR(ROUND($L54*VLOOKUP($M54,'Fast info vedlikeholdes sentral'!$B$15:$O$31,3,FALSE),0),"")</f>
        <v/>
      </c>
      <c r="Q54" s="63" t="str">
        <f>IFERROR(ROUND($L54*VLOOKUP($M54,'Fast info vedlikeholdes sentral'!$B$15:$O$31,4,FALSE),0),"")</f>
        <v/>
      </c>
      <c r="R54" s="63" t="str">
        <f>IFERROR(ROUND($L54*VLOOKUP($M54,'Fast info vedlikeholdes sentral'!$B$15:$O$31,5,FALSE),0),"")</f>
        <v/>
      </c>
      <c r="S54" s="63" t="str">
        <f>IFERROR(ROUND($L54*VLOOKUP($M54,'Fast info vedlikeholdes sentral'!$B$15:$O$31,6,FALSE),0),"")</f>
        <v/>
      </c>
      <c r="T54" s="63" t="str">
        <f>IFERROR(ROUND($L54*VLOOKUP($M54,'Fast info vedlikeholdes sentral'!$B$15:$O$31,7,FALSE),0),"")</f>
        <v/>
      </c>
      <c r="U54" s="63" t="str">
        <f>IFERROR(ROUND($L54*VLOOKUP($M54,'Fast info vedlikeholdes sentral'!$B$15:$O$31,8,FALSE),0),"")</f>
        <v/>
      </c>
      <c r="V54" s="63" t="str">
        <f>IFERROR(ROUND($L54*VLOOKUP($M54,'Fast info vedlikeholdes sentral'!$B$15:$O$31,9,FALSE),0),"")</f>
        <v/>
      </c>
      <c r="W54" s="63" t="str">
        <f>IFERROR(ROUND($L54*VLOOKUP($M54,'Fast info vedlikeholdes sentral'!$B$15:$O$31,10,FALSE),0),"")</f>
        <v/>
      </c>
      <c r="X54" s="63" t="str">
        <f>IFERROR(ROUND($L54*VLOOKUP($M54,'Fast info vedlikeholdes sentral'!$B$15:$O$31,11,FALSE),0),"")</f>
        <v/>
      </c>
      <c r="Y54" s="63" t="str">
        <f>IFERROR(ROUND($L54*VLOOKUP($M54,'Fast info vedlikeholdes sentral'!$B$15:$O$31,12,FALSE),0),"")</f>
        <v/>
      </c>
      <c r="Z54" s="63" t="str">
        <f>IFERROR(ROUND($L54*VLOOKUP($M54,'Fast info vedlikeholdes sentral'!$B$15:$O$31,13,FALSE),0),"")</f>
        <v/>
      </c>
      <c r="AA54" s="63" t="str">
        <f>IFERROR(ROUND($L54*VLOOKUP($M54,'Fast info vedlikeholdes sentral'!$B$15:$O$31,14,FALSE),0),"")</f>
        <v/>
      </c>
    </row>
    <row r="55" spans="1:27" ht="15.75" customHeight="1" x14ac:dyDescent="0.25">
      <c r="A55" s="22" t="str">
        <f t="shared" si="3"/>
        <v/>
      </c>
      <c r="B55" s="39" t="str">
        <f>IF(A55="group trans_id",MIN($B$28:B54)-1,"")</f>
        <v/>
      </c>
      <c r="C55" s="22">
        <v>0</v>
      </c>
      <c r="D55" s="27"/>
      <c r="E55" s="27" t="str">
        <f t="shared" si="5"/>
        <v/>
      </c>
      <c r="F55" s="27" t="str">
        <f t="shared" si="6"/>
        <v/>
      </c>
      <c r="G55" s="27" t="str">
        <f t="shared" si="7"/>
        <v/>
      </c>
      <c r="H55" s="27" t="str">
        <f t="shared" si="8"/>
        <v/>
      </c>
      <c r="I55" s="27"/>
      <c r="J55" s="27"/>
      <c r="K55" s="27">
        <v>0</v>
      </c>
      <c r="L55" s="62"/>
      <c r="M55" s="65"/>
      <c r="N55" s="62">
        <f t="shared" si="4"/>
        <v>0</v>
      </c>
      <c r="O55" s="63" t="str">
        <f>IFERROR(ROUND($L55*VLOOKUP($M55,'Fast info vedlikeholdes sentral'!$B$15:$O$31,2,FALSE),0),"")</f>
        <v/>
      </c>
      <c r="P55" s="63" t="str">
        <f>IFERROR(ROUND($L55*VLOOKUP($M55,'Fast info vedlikeholdes sentral'!$B$15:$O$31,3,FALSE),0),"")</f>
        <v/>
      </c>
      <c r="Q55" s="63" t="str">
        <f>IFERROR(ROUND($L55*VLOOKUP($M55,'Fast info vedlikeholdes sentral'!$B$15:$O$31,4,FALSE),0),"")</f>
        <v/>
      </c>
      <c r="R55" s="63" t="str">
        <f>IFERROR(ROUND($L55*VLOOKUP($M55,'Fast info vedlikeholdes sentral'!$B$15:$O$31,5,FALSE),0),"")</f>
        <v/>
      </c>
      <c r="S55" s="63" t="str">
        <f>IFERROR(ROUND($L55*VLOOKUP($M55,'Fast info vedlikeholdes sentral'!$B$15:$O$31,6,FALSE),0),"")</f>
        <v/>
      </c>
      <c r="T55" s="63" t="str">
        <f>IFERROR(ROUND($L55*VLOOKUP($M55,'Fast info vedlikeholdes sentral'!$B$15:$O$31,7,FALSE),0),"")</f>
        <v/>
      </c>
      <c r="U55" s="63" t="str">
        <f>IFERROR(ROUND($L55*VLOOKUP($M55,'Fast info vedlikeholdes sentral'!$B$15:$O$31,8,FALSE),0),"")</f>
        <v/>
      </c>
      <c r="V55" s="63" t="str">
        <f>IFERROR(ROUND($L55*VLOOKUP($M55,'Fast info vedlikeholdes sentral'!$B$15:$O$31,9,FALSE),0),"")</f>
        <v/>
      </c>
      <c r="W55" s="63" t="str">
        <f>IFERROR(ROUND($L55*VLOOKUP($M55,'Fast info vedlikeholdes sentral'!$B$15:$O$31,10,FALSE),0),"")</f>
        <v/>
      </c>
      <c r="X55" s="63" t="str">
        <f>IFERROR(ROUND($L55*VLOOKUP($M55,'Fast info vedlikeholdes sentral'!$B$15:$O$31,11,FALSE),0),"")</f>
        <v/>
      </c>
      <c r="Y55" s="63" t="str">
        <f>IFERROR(ROUND($L55*VLOOKUP($M55,'Fast info vedlikeholdes sentral'!$B$15:$O$31,12,FALSE),0),"")</f>
        <v/>
      </c>
      <c r="Z55" s="63" t="str">
        <f>IFERROR(ROUND($L55*VLOOKUP($M55,'Fast info vedlikeholdes sentral'!$B$15:$O$31,13,FALSE),0),"")</f>
        <v/>
      </c>
      <c r="AA55" s="63" t="str">
        <f>IFERROR(ROUND($L55*VLOOKUP($M55,'Fast info vedlikeholdes sentral'!$B$15:$O$31,14,FALSE),0),"")</f>
        <v/>
      </c>
    </row>
    <row r="56" spans="1:27" ht="15.75" customHeight="1" x14ac:dyDescent="0.25">
      <c r="A56" s="22" t="str">
        <f t="shared" si="3"/>
        <v/>
      </c>
      <c r="B56" s="39" t="str">
        <f>IF(A56="group trans_id",MIN($B$28:B55)-1,"")</f>
        <v/>
      </c>
      <c r="C56" s="22">
        <v>0</v>
      </c>
      <c r="D56" s="27"/>
      <c r="E56" s="27" t="str">
        <f t="shared" si="5"/>
        <v/>
      </c>
      <c r="F56" s="27" t="str">
        <f t="shared" si="6"/>
        <v/>
      </c>
      <c r="G56" s="27" t="str">
        <f t="shared" si="7"/>
        <v/>
      </c>
      <c r="H56" s="27" t="str">
        <f t="shared" si="8"/>
        <v/>
      </c>
      <c r="I56" s="27"/>
      <c r="J56" s="27"/>
      <c r="K56" s="27"/>
      <c r="L56" s="62"/>
      <c r="M56" s="65"/>
      <c r="N56" s="62">
        <f t="shared" si="4"/>
        <v>0</v>
      </c>
      <c r="O56" s="63" t="str">
        <f>IFERROR(ROUND($L56*VLOOKUP($M56,'Fast info vedlikeholdes sentral'!$B$15:$O$31,2,FALSE),0),"")</f>
        <v/>
      </c>
      <c r="P56" s="63" t="str">
        <f>IFERROR(ROUND($L56*VLOOKUP($M56,'Fast info vedlikeholdes sentral'!$B$15:$O$31,3,FALSE),0),"")</f>
        <v/>
      </c>
      <c r="Q56" s="63" t="str">
        <f>IFERROR(ROUND($L56*VLOOKUP($M56,'Fast info vedlikeholdes sentral'!$B$15:$O$31,4,FALSE),0),"")</f>
        <v/>
      </c>
      <c r="R56" s="63" t="str">
        <f>IFERROR(ROUND($L56*VLOOKUP($M56,'Fast info vedlikeholdes sentral'!$B$15:$O$31,5,FALSE),0),"")</f>
        <v/>
      </c>
      <c r="S56" s="63" t="str">
        <f>IFERROR(ROUND($L56*VLOOKUP($M56,'Fast info vedlikeholdes sentral'!$B$15:$O$31,6,FALSE),0),"")</f>
        <v/>
      </c>
      <c r="T56" s="63" t="str">
        <f>IFERROR(ROUND($L56*VLOOKUP($M56,'Fast info vedlikeholdes sentral'!$B$15:$O$31,7,FALSE),0),"")</f>
        <v/>
      </c>
      <c r="U56" s="63" t="str">
        <f>IFERROR(ROUND($L56*VLOOKUP($M56,'Fast info vedlikeholdes sentral'!$B$15:$O$31,8,FALSE),0),"")</f>
        <v/>
      </c>
      <c r="V56" s="63" t="str">
        <f>IFERROR(ROUND($L56*VLOOKUP($M56,'Fast info vedlikeholdes sentral'!$B$15:$O$31,9,FALSE),0),"")</f>
        <v/>
      </c>
      <c r="W56" s="63" t="str">
        <f>IFERROR(ROUND($L56*VLOOKUP($M56,'Fast info vedlikeholdes sentral'!$B$15:$O$31,10,FALSE),0),"")</f>
        <v/>
      </c>
      <c r="X56" s="63" t="str">
        <f>IFERROR(ROUND($L56*VLOOKUP($M56,'Fast info vedlikeholdes sentral'!$B$15:$O$31,11,FALSE),0),"")</f>
        <v/>
      </c>
      <c r="Y56" s="63" t="str">
        <f>IFERROR(ROUND($L56*VLOOKUP($M56,'Fast info vedlikeholdes sentral'!$B$15:$O$31,12,FALSE),0),"")</f>
        <v/>
      </c>
      <c r="Z56" s="63" t="str">
        <f>IFERROR(ROUND($L56*VLOOKUP($M56,'Fast info vedlikeholdes sentral'!$B$15:$O$31,13,FALSE),0),"")</f>
        <v/>
      </c>
      <c r="AA56" s="63" t="str">
        <f>IFERROR(ROUND($L56*VLOOKUP($M56,'Fast info vedlikeholdes sentral'!$B$15:$O$31,14,FALSE),0),"")</f>
        <v/>
      </c>
    </row>
    <row r="57" spans="1:27" ht="15.75" customHeight="1" x14ac:dyDescent="0.25">
      <c r="A57" s="22" t="str">
        <f t="shared" si="3"/>
        <v/>
      </c>
      <c r="B57" s="39" t="str">
        <f>IF(A57="group trans_id",MIN($B$28:B56)-1,"")</f>
        <v/>
      </c>
      <c r="C57" s="22">
        <v>0</v>
      </c>
      <c r="D57" s="27"/>
      <c r="E57" s="27" t="str">
        <f t="shared" si="5"/>
        <v/>
      </c>
      <c r="F57" s="27" t="str">
        <f t="shared" si="6"/>
        <v/>
      </c>
      <c r="G57" s="27" t="str">
        <f t="shared" si="7"/>
        <v/>
      </c>
      <c r="H57" s="27" t="str">
        <f t="shared" si="8"/>
        <v/>
      </c>
      <c r="I57" s="27"/>
      <c r="J57" s="27"/>
      <c r="K57" s="27"/>
      <c r="L57" s="62"/>
      <c r="M57" s="65"/>
      <c r="N57" s="62">
        <f t="shared" si="4"/>
        <v>0</v>
      </c>
      <c r="O57" s="63" t="str">
        <f>IFERROR(ROUND($L57*VLOOKUP($M57,'Fast info vedlikeholdes sentral'!$B$15:$O$31,2,FALSE),0),"")</f>
        <v/>
      </c>
      <c r="P57" s="63" t="str">
        <f>IFERROR(ROUND($L57*VLOOKUP($M57,'Fast info vedlikeholdes sentral'!$B$15:$O$31,3,FALSE),0),"")</f>
        <v/>
      </c>
      <c r="Q57" s="63" t="str">
        <f>IFERROR(ROUND($L57*VLOOKUP($M57,'Fast info vedlikeholdes sentral'!$B$15:$O$31,4,FALSE),0),"")</f>
        <v/>
      </c>
      <c r="R57" s="63" t="str">
        <f>IFERROR(ROUND($L57*VLOOKUP($M57,'Fast info vedlikeholdes sentral'!$B$15:$O$31,5,FALSE),0),"")</f>
        <v/>
      </c>
      <c r="S57" s="63" t="str">
        <f>IFERROR(ROUND($L57*VLOOKUP($M57,'Fast info vedlikeholdes sentral'!$B$15:$O$31,6,FALSE),0),"")</f>
        <v/>
      </c>
      <c r="T57" s="63" t="str">
        <f>IFERROR(ROUND($L57*VLOOKUP($M57,'Fast info vedlikeholdes sentral'!$B$15:$O$31,7,FALSE),0),"")</f>
        <v/>
      </c>
      <c r="U57" s="63" t="str">
        <f>IFERROR(ROUND($L57*VLOOKUP($M57,'Fast info vedlikeholdes sentral'!$B$15:$O$31,8,FALSE),0),"")</f>
        <v/>
      </c>
      <c r="V57" s="63" t="str">
        <f>IFERROR(ROUND($L57*VLOOKUP($M57,'Fast info vedlikeholdes sentral'!$B$15:$O$31,9,FALSE),0),"")</f>
        <v/>
      </c>
      <c r="W57" s="63" t="str">
        <f>IFERROR(ROUND($L57*VLOOKUP($M57,'Fast info vedlikeholdes sentral'!$B$15:$O$31,10,FALSE),0),"")</f>
        <v/>
      </c>
      <c r="X57" s="63" t="str">
        <f>IFERROR(ROUND($L57*VLOOKUP($M57,'Fast info vedlikeholdes sentral'!$B$15:$O$31,11,FALSE),0),"")</f>
        <v/>
      </c>
      <c r="Y57" s="63" t="str">
        <f>IFERROR(ROUND($L57*VLOOKUP($M57,'Fast info vedlikeholdes sentral'!$B$15:$O$31,12,FALSE),0),"")</f>
        <v/>
      </c>
      <c r="Z57" s="63" t="str">
        <f>IFERROR(ROUND($L57*VLOOKUP($M57,'Fast info vedlikeholdes sentral'!$B$15:$O$31,13,FALSE),0),"")</f>
        <v/>
      </c>
      <c r="AA57" s="63" t="str">
        <f>IFERROR(ROUND($L57*VLOOKUP($M57,'Fast info vedlikeholdes sentral'!$B$15:$O$31,14,FALSE),0),"")</f>
        <v/>
      </c>
    </row>
    <row r="58" spans="1:27" ht="15.75" customHeight="1" x14ac:dyDescent="0.25">
      <c r="A58" s="22" t="str">
        <f t="shared" si="3"/>
        <v/>
      </c>
      <c r="B58" s="39" t="str">
        <f>IF(A58="group trans_id",MIN($B$28:B57)-1,"")</f>
        <v/>
      </c>
      <c r="C58" s="22">
        <v>0</v>
      </c>
      <c r="D58" s="27"/>
      <c r="E58" s="27" t="str">
        <f t="shared" si="5"/>
        <v/>
      </c>
      <c r="F58" s="27" t="str">
        <f t="shared" si="6"/>
        <v/>
      </c>
      <c r="G58" s="27" t="str">
        <f t="shared" si="7"/>
        <v/>
      </c>
      <c r="H58" s="27" t="str">
        <f t="shared" si="8"/>
        <v/>
      </c>
      <c r="I58" s="27"/>
      <c r="J58" s="27"/>
      <c r="K58" s="27"/>
      <c r="L58" s="62"/>
      <c r="M58" s="65"/>
      <c r="N58" s="62">
        <f t="shared" si="4"/>
        <v>0</v>
      </c>
      <c r="O58" s="63" t="str">
        <f>IFERROR(ROUND($L58*VLOOKUP($M58,'Fast info vedlikeholdes sentral'!$B$15:$O$31,2,FALSE),0),"")</f>
        <v/>
      </c>
      <c r="P58" s="63" t="str">
        <f>IFERROR(ROUND($L58*VLOOKUP($M58,'Fast info vedlikeholdes sentral'!$B$15:$O$31,3,FALSE),0),"")</f>
        <v/>
      </c>
      <c r="Q58" s="63" t="str">
        <f>IFERROR(ROUND($L58*VLOOKUP($M58,'Fast info vedlikeholdes sentral'!$B$15:$O$31,4,FALSE),0),"")</f>
        <v/>
      </c>
      <c r="R58" s="63" t="str">
        <f>IFERROR(ROUND($L58*VLOOKUP($M58,'Fast info vedlikeholdes sentral'!$B$15:$O$31,5,FALSE),0),"")</f>
        <v/>
      </c>
      <c r="S58" s="63" t="str">
        <f>IFERROR(ROUND($L58*VLOOKUP($M58,'Fast info vedlikeholdes sentral'!$B$15:$O$31,6,FALSE),0),"")</f>
        <v/>
      </c>
      <c r="T58" s="63" t="str">
        <f>IFERROR(ROUND($L58*VLOOKUP($M58,'Fast info vedlikeholdes sentral'!$B$15:$O$31,7,FALSE),0),"")</f>
        <v/>
      </c>
      <c r="U58" s="63" t="str">
        <f>IFERROR(ROUND($L58*VLOOKUP($M58,'Fast info vedlikeholdes sentral'!$B$15:$O$31,8,FALSE),0),"")</f>
        <v/>
      </c>
      <c r="V58" s="63" t="str">
        <f>IFERROR(ROUND($L58*VLOOKUP($M58,'Fast info vedlikeholdes sentral'!$B$15:$O$31,9,FALSE),0),"")</f>
        <v/>
      </c>
      <c r="W58" s="63" t="str">
        <f>IFERROR(ROUND($L58*VLOOKUP($M58,'Fast info vedlikeholdes sentral'!$B$15:$O$31,10,FALSE),0),"")</f>
        <v/>
      </c>
      <c r="X58" s="63" t="str">
        <f>IFERROR(ROUND($L58*VLOOKUP($M58,'Fast info vedlikeholdes sentral'!$B$15:$O$31,11,FALSE),0),"")</f>
        <v/>
      </c>
      <c r="Y58" s="63" t="str">
        <f>IFERROR(ROUND($L58*VLOOKUP($M58,'Fast info vedlikeholdes sentral'!$B$15:$O$31,12,FALSE),0),"")</f>
        <v/>
      </c>
      <c r="Z58" s="63" t="str">
        <f>IFERROR(ROUND($L58*VLOOKUP($M58,'Fast info vedlikeholdes sentral'!$B$15:$O$31,13,FALSE),0),"")</f>
        <v/>
      </c>
      <c r="AA58" s="63" t="str">
        <f>IFERROR(ROUND($L58*VLOOKUP($M58,'Fast info vedlikeholdes sentral'!$B$15:$O$31,14,FALSE),0),"")</f>
        <v/>
      </c>
    </row>
    <row r="59" spans="1:27" ht="15.75" customHeight="1" x14ac:dyDescent="0.25">
      <c r="A59" s="22" t="str">
        <f t="shared" si="3"/>
        <v/>
      </c>
      <c r="B59" s="39" t="str">
        <f>IF(A59="group trans_id",MIN($B$28:B58)-1,"")</f>
        <v/>
      </c>
      <c r="C59" s="22">
        <v>0</v>
      </c>
      <c r="D59" s="27"/>
      <c r="E59" s="27" t="str">
        <f t="shared" si="5"/>
        <v/>
      </c>
      <c r="F59" s="27" t="str">
        <f t="shared" si="6"/>
        <v/>
      </c>
      <c r="G59" s="27" t="str">
        <f t="shared" si="7"/>
        <v/>
      </c>
      <c r="H59" s="27" t="str">
        <f t="shared" si="8"/>
        <v/>
      </c>
      <c r="I59" s="27"/>
      <c r="J59" s="27"/>
      <c r="K59" s="27"/>
      <c r="L59" s="62"/>
      <c r="M59" s="65"/>
      <c r="N59" s="62">
        <f t="shared" si="4"/>
        <v>0</v>
      </c>
      <c r="O59" s="63" t="str">
        <f>IFERROR(ROUND($L59*VLOOKUP($M59,'Fast info vedlikeholdes sentral'!$B$15:$O$31,2,FALSE),0),"")</f>
        <v/>
      </c>
      <c r="P59" s="63" t="str">
        <f>IFERROR(ROUND($L59*VLOOKUP($M59,'Fast info vedlikeholdes sentral'!$B$15:$O$31,3,FALSE),0),"")</f>
        <v/>
      </c>
      <c r="Q59" s="63" t="str">
        <f>IFERROR(ROUND($L59*VLOOKUP($M59,'Fast info vedlikeholdes sentral'!$B$15:$O$31,4,FALSE),0),"")</f>
        <v/>
      </c>
      <c r="R59" s="63" t="str">
        <f>IFERROR(ROUND($L59*VLOOKUP($M59,'Fast info vedlikeholdes sentral'!$B$15:$O$31,5,FALSE),0),"")</f>
        <v/>
      </c>
      <c r="S59" s="63" t="str">
        <f>IFERROR(ROUND($L59*VLOOKUP($M59,'Fast info vedlikeholdes sentral'!$B$15:$O$31,6,FALSE),0),"")</f>
        <v/>
      </c>
      <c r="T59" s="63" t="str">
        <f>IFERROR(ROUND($L59*VLOOKUP($M59,'Fast info vedlikeholdes sentral'!$B$15:$O$31,7,FALSE),0),"")</f>
        <v/>
      </c>
      <c r="U59" s="63" t="str">
        <f>IFERROR(ROUND($L59*VLOOKUP($M59,'Fast info vedlikeholdes sentral'!$B$15:$O$31,8,FALSE),0),"")</f>
        <v/>
      </c>
      <c r="V59" s="63" t="str">
        <f>IFERROR(ROUND($L59*VLOOKUP($M59,'Fast info vedlikeholdes sentral'!$B$15:$O$31,9,FALSE),0),"")</f>
        <v/>
      </c>
      <c r="W59" s="63" t="str">
        <f>IFERROR(ROUND($L59*VLOOKUP($M59,'Fast info vedlikeholdes sentral'!$B$15:$O$31,10,FALSE),0),"")</f>
        <v/>
      </c>
      <c r="X59" s="63" t="str">
        <f>IFERROR(ROUND($L59*VLOOKUP($M59,'Fast info vedlikeholdes sentral'!$B$15:$O$31,11,FALSE),0),"")</f>
        <v/>
      </c>
      <c r="Y59" s="63" t="str">
        <f>IFERROR(ROUND($L59*VLOOKUP($M59,'Fast info vedlikeholdes sentral'!$B$15:$O$31,12,FALSE),0),"")</f>
        <v/>
      </c>
      <c r="Z59" s="63" t="str">
        <f>IFERROR(ROUND($L59*VLOOKUP($M59,'Fast info vedlikeholdes sentral'!$B$15:$O$31,13,FALSE),0),"")</f>
        <v/>
      </c>
      <c r="AA59" s="63" t="str">
        <f>IFERROR(ROUND($L59*VLOOKUP($M59,'Fast info vedlikeholdes sentral'!$B$15:$O$31,14,FALSE),0),"")</f>
        <v/>
      </c>
    </row>
    <row r="60" spans="1:27" ht="15.75" customHeight="1" x14ac:dyDescent="0.25">
      <c r="A60" s="22" t="str">
        <f t="shared" si="3"/>
        <v/>
      </c>
      <c r="B60" s="39" t="str">
        <f>IF(A60="group trans_id",MIN($B$28:B59)-1,"")</f>
        <v/>
      </c>
      <c r="C60" s="22">
        <v>0</v>
      </c>
      <c r="D60" s="27"/>
      <c r="E60" s="27" t="str">
        <f t="shared" si="5"/>
        <v/>
      </c>
      <c r="F60" s="27" t="str">
        <f t="shared" si="6"/>
        <v/>
      </c>
      <c r="G60" s="27" t="str">
        <f t="shared" si="7"/>
        <v/>
      </c>
      <c r="H60" s="27" t="str">
        <f t="shared" si="8"/>
        <v/>
      </c>
      <c r="I60" s="27"/>
      <c r="J60" s="27"/>
      <c r="K60" s="27"/>
      <c r="L60" s="62"/>
      <c r="M60" s="65"/>
      <c r="N60" s="62">
        <f t="shared" si="4"/>
        <v>0</v>
      </c>
      <c r="O60" s="63" t="str">
        <f>IFERROR(ROUND($L60*VLOOKUP($M60,'Fast info vedlikeholdes sentral'!$B$15:$O$31,2,FALSE),0),"")</f>
        <v/>
      </c>
      <c r="P60" s="63" t="str">
        <f>IFERROR(ROUND($L60*VLOOKUP($M60,'Fast info vedlikeholdes sentral'!$B$15:$O$31,3,FALSE),0),"")</f>
        <v/>
      </c>
      <c r="Q60" s="63" t="str">
        <f>IFERROR(ROUND($L60*VLOOKUP($M60,'Fast info vedlikeholdes sentral'!$B$15:$O$31,4,FALSE),0),"")</f>
        <v/>
      </c>
      <c r="R60" s="63" t="str">
        <f>IFERROR(ROUND($L60*VLOOKUP($M60,'Fast info vedlikeholdes sentral'!$B$15:$O$31,5,FALSE),0),"")</f>
        <v/>
      </c>
      <c r="S60" s="63" t="str">
        <f>IFERROR(ROUND($L60*VLOOKUP($M60,'Fast info vedlikeholdes sentral'!$B$15:$O$31,6,FALSE),0),"")</f>
        <v/>
      </c>
      <c r="T60" s="63" t="str">
        <f>IFERROR(ROUND($L60*VLOOKUP($M60,'Fast info vedlikeholdes sentral'!$B$15:$O$31,7,FALSE),0),"")</f>
        <v/>
      </c>
      <c r="U60" s="63" t="str">
        <f>IFERROR(ROUND($L60*VLOOKUP($M60,'Fast info vedlikeholdes sentral'!$B$15:$O$31,8,FALSE),0),"")</f>
        <v/>
      </c>
      <c r="V60" s="63" t="str">
        <f>IFERROR(ROUND($L60*VLOOKUP($M60,'Fast info vedlikeholdes sentral'!$B$15:$O$31,9,FALSE),0),"")</f>
        <v/>
      </c>
      <c r="W60" s="63" t="str">
        <f>IFERROR(ROUND($L60*VLOOKUP($M60,'Fast info vedlikeholdes sentral'!$B$15:$O$31,10,FALSE),0),"")</f>
        <v/>
      </c>
      <c r="X60" s="63" t="str">
        <f>IFERROR(ROUND($L60*VLOOKUP($M60,'Fast info vedlikeholdes sentral'!$B$15:$O$31,11,FALSE),0),"")</f>
        <v/>
      </c>
      <c r="Y60" s="63" t="str">
        <f>IFERROR(ROUND($L60*VLOOKUP($M60,'Fast info vedlikeholdes sentral'!$B$15:$O$31,12,FALSE),0),"")</f>
        <v/>
      </c>
      <c r="Z60" s="63" t="str">
        <f>IFERROR(ROUND($L60*VLOOKUP($M60,'Fast info vedlikeholdes sentral'!$B$15:$O$31,13,FALSE),0),"")</f>
        <v/>
      </c>
      <c r="AA60" s="63" t="str">
        <f>IFERROR(ROUND($L60*VLOOKUP($M60,'Fast info vedlikeholdes sentral'!$B$15:$O$31,14,FALSE),0),"")</f>
        <v/>
      </c>
    </row>
    <row r="61" spans="1:27" ht="15.75" customHeight="1" x14ac:dyDescent="0.25">
      <c r="A61" s="22" t="str">
        <f t="shared" si="3"/>
        <v/>
      </c>
      <c r="B61" s="39" t="str">
        <f>IF(A61="group trans_id",MIN($B$28:B60)-1,"")</f>
        <v/>
      </c>
      <c r="C61" s="22">
        <v>0</v>
      </c>
      <c r="D61" s="27"/>
      <c r="E61" s="27" t="str">
        <f t="shared" si="5"/>
        <v/>
      </c>
      <c r="F61" s="27" t="str">
        <f t="shared" si="6"/>
        <v/>
      </c>
      <c r="G61" s="27" t="str">
        <f t="shared" si="7"/>
        <v/>
      </c>
      <c r="H61" s="27" t="str">
        <f t="shared" si="8"/>
        <v/>
      </c>
      <c r="I61" s="27"/>
      <c r="J61" s="27"/>
      <c r="K61" s="27"/>
      <c r="L61" s="62"/>
      <c r="M61" s="65"/>
      <c r="N61" s="62">
        <f t="shared" si="4"/>
        <v>0</v>
      </c>
      <c r="O61" s="63" t="str">
        <f>IFERROR(ROUND($L61*VLOOKUP($M61,'Fast info vedlikeholdes sentral'!$B$15:$O$31,2,FALSE),0),"")</f>
        <v/>
      </c>
      <c r="P61" s="63" t="str">
        <f>IFERROR(ROUND($L61*VLOOKUP($M61,'Fast info vedlikeholdes sentral'!$B$15:$O$31,3,FALSE),0),"")</f>
        <v/>
      </c>
      <c r="Q61" s="63" t="str">
        <f>IFERROR(ROUND($L61*VLOOKUP($M61,'Fast info vedlikeholdes sentral'!$B$15:$O$31,4,FALSE),0),"")</f>
        <v/>
      </c>
      <c r="R61" s="63" t="str">
        <f>IFERROR(ROUND($L61*VLOOKUP($M61,'Fast info vedlikeholdes sentral'!$B$15:$O$31,5,FALSE),0),"")</f>
        <v/>
      </c>
      <c r="S61" s="63" t="str">
        <f>IFERROR(ROUND($L61*VLOOKUP($M61,'Fast info vedlikeholdes sentral'!$B$15:$O$31,6,FALSE),0),"")</f>
        <v/>
      </c>
      <c r="T61" s="63" t="str">
        <f>IFERROR(ROUND($L61*VLOOKUP($M61,'Fast info vedlikeholdes sentral'!$B$15:$O$31,7,FALSE),0),"")</f>
        <v/>
      </c>
      <c r="U61" s="63" t="str">
        <f>IFERROR(ROUND($L61*VLOOKUP($M61,'Fast info vedlikeholdes sentral'!$B$15:$O$31,8,FALSE),0),"")</f>
        <v/>
      </c>
      <c r="V61" s="63" t="str">
        <f>IFERROR(ROUND($L61*VLOOKUP($M61,'Fast info vedlikeholdes sentral'!$B$15:$O$31,9,FALSE),0),"")</f>
        <v/>
      </c>
      <c r="W61" s="63" t="str">
        <f>IFERROR(ROUND($L61*VLOOKUP($M61,'Fast info vedlikeholdes sentral'!$B$15:$O$31,10,FALSE),0),"")</f>
        <v/>
      </c>
      <c r="X61" s="63" t="str">
        <f>IFERROR(ROUND($L61*VLOOKUP($M61,'Fast info vedlikeholdes sentral'!$B$15:$O$31,11,FALSE),0),"")</f>
        <v/>
      </c>
      <c r="Y61" s="63" t="str">
        <f>IFERROR(ROUND($L61*VLOOKUP($M61,'Fast info vedlikeholdes sentral'!$B$15:$O$31,12,FALSE),0),"")</f>
        <v/>
      </c>
      <c r="Z61" s="63" t="str">
        <f>IFERROR(ROUND($L61*VLOOKUP($M61,'Fast info vedlikeholdes sentral'!$B$15:$O$31,13,FALSE),0),"")</f>
        <v/>
      </c>
      <c r="AA61" s="63" t="str">
        <f>IFERROR(ROUND($L61*VLOOKUP($M61,'Fast info vedlikeholdes sentral'!$B$15:$O$31,14,FALSE),0),"")</f>
        <v/>
      </c>
    </row>
    <row r="62" spans="1:27" ht="15.75" customHeight="1" x14ac:dyDescent="0.25">
      <c r="A62" s="22" t="str">
        <f t="shared" si="3"/>
        <v/>
      </c>
      <c r="B62" s="39" t="str">
        <f>IF(A62="group trans_id",MIN($B$28:B61)-1,"")</f>
        <v/>
      </c>
      <c r="C62" s="22">
        <v>0</v>
      </c>
      <c r="D62" s="27"/>
      <c r="E62" s="27" t="str">
        <f t="shared" si="5"/>
        <v/>
      </c>
      <c r="F62" s="27" t="str">
        <f t="shared" si="6"/>
        <v/>
      </c>
      <c r="G62" s="27" t="str">
        <f t="shared" si="7"/>
        <v/>
      </c>
      <c r="H62" s="27" t="str">
        <f t="shared" si="8"/>
        <v/>
      </c>
      <c r="I62" s="27"/>
      <c r="J62" s="27"/>
      <c r="K62" s="27"/>
      <c r="L62" s="62"/>
      <c r="M62" s="65"/>
      <c r="N62" s="62">
        <f t="shared" si="4"/>
        <v>0</v>
      </c>
      <c r="O62" s="63" t="str">
        <f>IFERROR(ROUND($L62*VLOOKUP($M62,'Fast info vedlikeholdes sentral'!$B$15:$O$31,2,FALSE),0),"")</f>
        <v/>
      </c>
      <c r="P62" s="63" t="str">
        <f>IFERROR(ROUND($L62*VLOOKUP($M62,'Fast info vedlikeholdes sentral'!$B$15:$O$31,3,FALSE),0),"")</f>
        <v/>
      </c>
      <c r="Q62" s="63" t="str">
        <f>IFERROR(ROUND($L62*VLOOKUP($M62,'Fast info vedlikeholdes sentral'!$B$15:$O$31,4,FALSE),0),"")</f>
        <v/>
      </c>
      <c r="R62" s="63" t="str">
        <f>IFERROR(ROUND($L62*VLOOKUP($M62,'Fast info vedlikeholdes sentral'!$B$15:$O$31,5,FALSE),0),"")</f>
        <v/>
      </c>
      <c r="S62" s="63" t="str">
        <f>IFERROR(ROUND($L62*VLOOKUP($M62,'Fast info vedlikeholdes sentral'!$B$15:$O$31,6,FALSE),0),"")</f>
        <v/>
      </c>
      <c r="T62" s="63" t="str">
        <f>IFERROR(ROUND($L62*VLOOKUP($M62,'Fast info vedlikeholdes sentral'!$B$15:$O$31,7,FALSE),0),"")</f>
        <v/>
      </c>
      <c r="U62" s="63" t="str">
        <f>IFERROR(ROUND($L62*VLOOKUP($M62,'Fast info vedlikeholdes sentral'!$B$15:$O$31,8,FALSE),0),"")</f>
        <v/>
      </c>
      <c r="V62" s="63" t="str">
        <f>IFERROR(ROUND($L62*VLOOKUP($M62,'Fast info vedlikeholdes sentral'!$B$15:$O$31,9,FALSE),0),"")</f>
        <v/>
      </c>
      <c r="W62" s="63" t="str">
        <f>IFERROR(ROUND($L62*VLOOKUP($M62,'Fast info vedlikeholdes sentral'!$B$15:$O$31,10,FALSE),0),"")</f>
        <v/>
      </c>
      <c r="X62" s="63" t="str">
        <f>IFERROR(ROUND($L62*VLOOKUP($M62,'Fast info vedlikeholdes sentral'!$B$15:$O$31,11,FALSE),0),"")</f>
        <v/>
      </c>
      <c r="Y62" s="63" t="str">
        <f>IFERROR(ROUND($L62*VLOOKUP($M62,'Fast info vedlikeholdes sentral'!$B$15:$O$31,12,FALSE),0),"")</f>
        <v/>
      </c>
      <c r="Z62" s="63" t="str">
        <f>IFERROR(ROUND($L62*VLOOKUP($M62,'Fast info vedlikeholdes sentral'!$B$15:$O$31,13,FALSE),0),"")</f>
        <v/>
      </c>
      <c r="AA62" s="63" t="str">
        <f>IFERROR(ROUND($L62*VLOOKUP($M62,'Fast info vedlikeholdes sentral'!$B$15:$O$31,14,FALSE),0),"")</f>
        <v/>
      </c>
    </row>
    <row r="63" spans="1:27" ht="15.75" customHeight="1" x14ac:dyDescent="0.25">
      <c r="A63" s="22" t="str">
        <f t="shared" si="3"/>
        <v/>
      </c>
      <c r="B63" s="39" t="str">
        <f>IF(A63="group trans_id",MIN($B$28:B62)-1,"")</f>
        <v/>
      </c>
      <c r="C63" s="22">
        <v>0</v>
      </c>
      <c r="D63" s="27"/>
      <c r="E63" s="27" t="str">
        <f t="shared" si="5"/>
        <v/>
      </c>
      <c r="F63" s="27" t="str">
        <f t="shared" si="6"/>
        <v/>
      </c>
      <c r="G63" s="27" t="str">
        <f t="shared" si="7"/>
        <v/>
      </c>
      <c r="H63" s="27" t="str">
        <f t="shared" si="8"/>
        <v/>
      </c>
      <c r="I63" s="27"/>
      <c r="J63" s="27"/>
      <c r="K63" s="27"/>
      <c r="L63" s="62"/>
      <c r="M63" s="65"/>
      <c r="N63" s="62">
        <f t="shared" si="4"/>
        <v>0</v>
      </c>
      <c r="O63" s="63" t="str">
        <f>IFERROR(ROUND($L63*VLOOKUP($M63,'Fast info vedlikeholdes sentral'!$B$15:$O$31,2,FALSE),0),"")</f>
        <v/>
      </c>
      <c r="P63" s="63" t="str">
        <f>IFERROR(ROUND($L63*VLOOKUP($M63,'Fast info vedlikeholdes sentral'!$B$15:$O$31,3,FALSE),0),"")</f>
        <v/>
      </c>
      <c r="Q63" s="63" t="str">
        <f>IFERROR(ROUND($L63*VLOOKUP($M63,'Fast info vedlikeholdes sentral'!$B$15:$O$31,4,FALSE),0),"")</f>
        <v/>
      </c>
      <c r="R63" s="63" t="str">
        <f>IFERROR(ROUND($L63*VLOOKUP($M63,'Fast info vedlikeholdes sentral'!$B$15:$O$31,5,FALSE),0),"")</f>
        <v/>
      </c>
      <c r="S63" s="63" t="str">
        <f>IFERROR(ROUND($L63*VLOOKUP($M63,'Fast info vedlikeholdes sentral'!$B$15:$O$31,6,FALSE),0),"")</f>
        <v/>
      </c>
      <c r="T63" s="63" t="str">
        <f>IFERROR(ROUND($L63*VLOOKUP($M63,'Fast info vedlikeholdes sentral'!$B$15:$O$31,7,FALSE),0),"")</f>
        <v/>
      </c>
      <c r="U63" s="63" t="str">
        <f>IFERROR(ROUND($L63*VLOOKUP($M63,'Fast info vedlikeholdes sentral'!$B$15:$O$31,8,FALSE),0),"")</f>
        <v/>
      </c>
      <c r="V63" s="63" t="str">
        <f>IFERROR(ROUND($L63*VLOOKUP($M63,'Fast info vedlikeholdes sentral'!$B$15:$O$31,9,FALSE),0),"")</f>
        <v/>
      </c>
      <c r="W63" s="63" t="str">
        <f>IFERROR(ROUND($L63*VLOOKUP($M63,'Fast info vedlikeholdes sentral'!$B$15:$O$31,10,FALSE),0),"")</f>
        <v/>
      </c>
      <c r="X63" s="63" t="str">
        <f>IFERROR(ROUND($L63*VLOOKUP($M63,'Fast info vedlikeholdes sentral'!$B$15:$O$31,11,FALSE),0),"")</f>
        <v/>
      </c>
      <c r="Y63" s="63" t="str">
        <f>IFERROR(ROUND($L63*VLOOKUP($M63,'Fast info vedlikeholdes sentral'!$B$15:$O$31,12,FALSE),0),"")</f>
        <v/>
      </c>
      <c r="Z63" s="63" t="str">
        <f>IFERROR(ROUND($L63*VLOOKUP($M63,'Fast info vedlikeholdes sentral'!$B$15:$O$31,13,FALSE),0),"")</f>
        <v/>
      </c>
      <c r="AA63" s="63" t="str">
        <f>IFERROR(ROUND($L63*VLOOKUP($M63,'Fast info vedlikeholdes sentral'!$B$15:$O$31,14,FALSE),0),"")</f>
        <v/>
      </c>
    </row>
    <row r="64" spans="1:27" ht="15.75" customHeight="1" x14ac:dyDescent="0.25">
      <c r="A64" s="22" t="str">
        <f t="shared" si="3"/>
        <v/>
      </c>
      <c r="B64" s="39" t="str">
        <f>IF(A64="group trans_id",MIN($B$28:B63)-1,"")</f>
        <v/>
      </c>
      <c r="C64" s="22">
        <v>0</v>
      </c>
      <c r="D64" s="27"/>
      <c r="E64" s="27" t="str">
        <f t="shared" si="5"/>
        <v/>
      </c>
      <c r="F64" s="27" t="str">
        <f t="shared" si="6"/>
        <v/>
      </c>
      <c r="G64" s="27" t="str">
        <f t="shared" si="7"/>
        <v/>
      </c>
      <c r="H64" s="27" t="str">
        <f t="shared" si="8"/>
        <v/>
      </c>
      <c r="I64" s="27"/>
      <c r="J64" s="27"/>
      <c r="K64" s="27"/>
      <c r="L64" s="62"/>
      <c r="M64" s="65"/>
      <c r="N64" s="62">
        <f t="shared" si="4"/>
        <v>0</v>
      </c>
      <c r="O64" s="63" t="str">
        <f>IFERROR(ROUND($L64*VLOOKUP($M64,'Fast info vedlikeholdes sentral'!$B$15:$O$31,2,FALSE),0),"")</f>
        <v/>
      </c>
      <c r="P64" s="63" t="str">
        <f>IFERROR(ROUND($L64*VLOOKUP($M64,'Fast info vedlikeholdes sentral'!$B$15:$O$31,3,FALSE),0),"")</f>
        <v/>
      </c>
      <c r="Q64" s="63" t="str">
        <f>IFERROR(ROUND($L64*VLOOKUP($M64,'Fast info vedlikeholdes sentral'!$B$15:$O$31,4,FALSE),0),"")</f>
        <v/>
      </c>
      <c r="R64" s="63" t="str">
        <f>IFERROR(ROUND($L64*VLOOKUP($M64,'Fast info vedlikeholdes sentral'!$B$15:$O$31,5,FALSE),0),"")</f>
        <v/>
      </c>
      <c r="S64" s="63" t="str">
        <f>IFERROR(ROUND($L64*VLOOKUP($M64,'Fast info vedlikeholdes sentral'!$B$15:$O$31,6,FALSE),0),"")</f>
        <v/>
      </c>
      <c r="T64" s="63" t="str">
        <f>IFERROR(ROUND($L64*VLOOKUP($M64,'Fast info vedlikeholdes sentral'!$B$15:$O$31,7,FALSE),0),"")</f>
        <v/>
      </c>
      <c r="U64" s="63" t="str">
        <f>IFERROR(ROUND($L64*VLOOKUP($M64,'Fast info vedlikeholdes sentral'!$B$15:$O$31,8,FALSE),0),"")</f>
        <v/>
      </c>
      <c r="V64" s="63" t="str">
        <f>IFERROR(ROUND($L64*VLOOKUP($M64,'Fast info vedlikeholdes sentral'!$B$15:$O$31,9,FALSE),0),"")</f>
        <v/>
      </c>
      <c r="W64" s="63" t="str">
        <f>IFERROR(ROUND($L64*VLOOKUP($M64,'Fast info vedlikeholdes sentral'!$B$15:$O$31,10,FALSE),0),"")</f>
        <v/>
      </c>
      <c r="X64" s="63" t="str">
        <f>IFERROR(ROUND($L64*VLOOKUP($M64,'Fast info vedlikeholdes sentral'!$B$15:$O$31,11,FALSE),0),"")</f>
        <v/>
      </c>
      <c r="Y64" s="63" t="str">
        <f>IFERROR(ROUND($L64*VLOOKUP($M64,'Fast info vedlikeholdes sentral'!$B$15:$O$31,12,FALSE),0),"")</f>
        <v/>
      </c>
      <c r="Z64" s="63" t="str">
        <f>IFERROR(ROUND($L64*VLOOKUP($M64,'Fast info vedlikeholdes sentral'!$B$15:$O$31,13,FALSE),0),"")</f>
        <v/>
      </c>
      <c r="AA64" s="63" t="str">
        <f>IFERROR(ROUND($L64*VLOOKUP($M64,'Fast info vedlikeholdes sentral'!$B$15:$O$31,14,FALSE),0),"")</f>
        <v/>
      </c>
    </row>
    <row r="65" spans="1:27" ht="15.75" customHeight="1" x14ac:dyDescent="0.25">
      <c r="A65" s="22" t="str">
        <f t="shared" si="3"/>
        <v/>
      </c>
      <c r="B65" s="39" t="str">
        <f>IF(A65="group trans_id",MIN($B$28:B64)-1,"")</f>
        <v/>
      </c>
      <c r="C65" s="22">
        <v>0</v>
      </c>
      <c r="D65" s="27"/>
      <c r="E65" s="27" t="str">
        <f t="shared" si="5"/>
        <v/>
      </c>
      <c r="F65" s="27" t="str">
        <f t="shared" si="6"/>
        <v/>
      </c>
      <c r="G65" s="27" t="str">
        <f t="shared" si="7"/>
        <v/>
      </c>
      <c r="H65" s="27" t="str">
        <f t="shared" si="8"/>
        <v/>
      </c>
      <c r="I65" s="27"/>
      <c r="J65" s="27"/>
      <c r="K65" s="27"/>
      <c r="L65" s="62"/>
      <c r="M65" s="65"/>
      <c r="N65" s="62">
        <f t="shared" si="4"/>
        <v>0</v>
      </c>
      <c r="O65" s="63" t="str">
        <f>IFERROR(ROUND($L65*VLOOKUP($M65,'Fast info vedlikeholdes sentral'!$B$15:$O$31,2,FALSE),0),"")</f>
        <v/>
      </c>
      <c r="P65" s="63" t="str">
        <f>IFERROR(ROUND($L65*VLOOKUP($M65,'Fast info vedlikeholdes sentral'!$B$15:$O$31,3,FALSE),0),"")</f>
        <v/>
      </c>
      <c r="Q65" s="63" t="str">
        <f>IFERROR(ROUND($L65*VLOOKUP($M65,'Fast info vedlikeholdes sentral'!$B$15:$O$31,4,FALSE),0),"")</f>
        <v/>
      </c>
      <c r="R65" s="63" t="str">
        <f>IFERROR(ROUND($L65*VLOOKUP($M65,'Fast info vedlikeholdes sentral'!$B$15:$O$31,5,FALSE),0),"")</f>
        <v/>
      </c>
      <c r="S65" s="63" t="str">
        <f>IFERROR(ROUND($L65*VLOOKUP($M65,'Fast info vedlikeholdes sentral'!$B$15:$O$31,6,FALSE),0),"")</f>
        <v/>
      </c>
      <c r="T65" s="63" t="str">
        <f>IFERROR(ROUND($L65*VLOOKUP($M65,'Fast info vedlikeholdes sentral'!$B$15:$O$31,7,FALSE),0),"")</f>
        <v/>
      </c>
      <c r="U65" s="63" t="str">
        <f>IFERROR(ROUND($L65*VLOOKUP($M65,'Fast info vedlikeholdes sentral'!$B$15:$O$31,8,FALSE),0),"")</f>
        <v/>
      </c>
      <c r="V65" s="63" t="str">
        <f>IFERROR(ROUND($L65*VLOOKUP($M65,'Fast info vedlikeholdes sentral'!$B$15:$O$31,9,FALSE),0),"")</f>
        <v/>
      </c>
      <c r="W65" s="63" t="str">
        <f>IFERROR(ROUND($L65*VLOOKUP($M65,'Fast info vedlikeholdes sentral'!$B$15:$O$31,10,FALSE),0),"")</f>
        <v/>
      </c>
      <c r="X65" s="63" t="str">
        <f>IFERROR(ROUND($L65*VLOOKUP($M65,'Fast info vedlikeholdes sentral'!$B$15:$O$31,11,FALSE),0),"")</f>
        <v/>
      </c>
      <c r="Y65" s="63" t="str">
        <f>IFERROR(ROUND($L65*VLOOKUP($M65,'Fast info vedlikeholdes sentral'!$B$15:$O$31,12,FALSE),0),"")</f>
        <v/>
      </c>
      <c r="Z65" s="63" t="str">
        <f>IFERROR(ROUND($L65*VLOOKUP($M65,'Fast info vedlikeholdes sentral'!$B$15:$O$31,13,FALSE),0),"")</f>
        <v/>
      </c>
      <c r="AA65" s="63" t="str">
        <f>IFERROR(ROUND($L65*VLOOKUP($M65,'Fast info vedlikeholdes sentral'!$B$15:$O$31,14,FALSE),0),"")</f>
        <v/>
      </c>
    </row>
    <row r="66" spans="1:27" ht="15.75" customHeight="1" x14ac:dyDescent="0.25">
      <c r="A66" s="22" t="str">
        <f t="shared" si="3"/>
        <v/>
      </c>
      <c r="B66" s="39" t="str">
        <f>IF(A66="group trans_id",MIN($B$28:B65)-1,"")</f>
        <v/>
      </c>
      <c r="C66" s="22">
        <v>0</v>
      </c>
      <c r="D66" s="27"/>
      <c r="E66" s="27" t="str">
        <f t="shared" si="5"/>
        <v/>
      </c>
      <c r="F66" s="27" t="str">
        <f t="shared" si="6"/>
        <v/>
      </c>
      <c r="G66" s="27" t="str">
        <f t="shared" si="7"/>
        <v/>
      </c>
      <c r="H66" s="27" t="str">
        <f t="shared" si="8"/>
        <v/>
      </c>
      <c r="I66" s="27"/>
      <c r="J66" s="27"/>
      <c r="K66" s="27"/>
      <c r="L66" s="62"/>
      <c r="M66" s="65"/>
      <c r="N66" s="62">
        <f t="shared" si="4"/>
        <v>0</v>
      </c>
      <c r="O66" s="63" t="str">
        <f>IFERROR(ROUND($L66*VLOOKUP($M66,'Fast info vedlikeholdes sentral'!$B$15:$O$31,2,FALSE),0),"")</f>
        <v/>
      </c>
      <c r="P66" s="63" t="str">
        <f>IFERROR(ROUND($L66*VLOOKUP($M66,'Fast info vedlikeholdes sentral'!$B$15:$O$31,3,FALSE),0),"")</f>
        <v/>
      </c>
      <c r="Q66" s="63" t="str">
        <f>IFERROR(ROUND($L66*VLOOKUP($M66,'Fast info vedlikeholdes sentral'!$B$15:$O$31,4,FALSE),0),"")</f>
        <v/>
      </c>
      <c r="R66" s="63" t="str">
        <f>IFERROR(ROUND($L66*VLOOKUP($M66,'Fast info vedlikeholdes sentral'!$B$15:$O$31,5,FALSE),0),"")</f>
        <v/>
      </c>
      <c r="S66" s="63" t="str">
        <f>IFERROR(ROUND($L66*VLOOKUP($M66,'Fast info vedlikeholdes sentral'!$B$15:$O$31,6,FALSE),0),"")</f>
        <v/>
      </c>
      <c r="T66" s="63" t="str">
        <f>IFERROR(ROUND($L66*VLOOKUP($M66,'Fast info vedlikeholdes sentral'!$B$15:$O$31,7,FALSE),0),"")</f>
        <v/>
      </c>
      <c r="U66" s="63" t="str">
        <f>IFERROR(ROUND($L66*VLOOKUP($M66,'Fast info vedlikeholdes sentral'!$B$15:$O$31,8,FALSE),0),"")</f>
        <v/>
      </c>
      <c r="V66" s="63" t="str">
        <f>IFERROR(ROUND($L66*VLOOKUP($M66,'Fast info vedlikeholdes sentral'!$B$15:$O$31,9,FALSE),0),"")</f>
        <v/>
      </c>
      <c r="W66" s="63" t="str">
        <f>IFERROR(ROUND($L66*VLOOKUP($M66,'Fast info vedlikeholdes sentral'!$B$15:$O$31,10,FALSE),0),"")</f>
        <v/>
      </c>
      <c r="X66" s="63" t="str">
        <f>IFERROR(ROUND($L66*VLOOKUP($M66,'Fast info vedlikeholdes sentral'!$B$15:$O$31,11,FALSE),0),"")</f>
        <v/>
      </c>
      <c r="Y66" s="63" t="str">
        <f>IFERROR(ROUND($L66*VLOOKUP($M66,'Fast info vedlikeholdes sentral'!$B$15:$O$31,12,FALSE),0),"")</f>
        <v/>
      </c>
      <c r="Z66" s="63" t="str">
        <f>IFERROR(ROUND($L66*VLOOKUP($M66,'Fast info vedlikeholdes sentral'!$B$15:$O$31,13,FALSE),0),"")</f>
        <v/>
      </c>
      <c r="AA66" s="63" t="str">
        <f>IFERROR(ROUND($L66*VLOOKUP($M66,'Fast info vedlikeholdes sentral'!$B$15:$O$31,14,FALSE),0),"")</f>
        <v/>
      </c>
    </row>
    <row r="67" spans="1:27" ht="15.75" customHeight="1" x14ac:dyDescent="0.25">
      <c r="A67" s="22" t="str">
        <f t="shared" si="3"/>
        <v/>
      </c>
      <c r="B67" s="39" t="str">
        <f>IF(A67="group trans_id",MIN($B$28:B66)-1,"")</f>
        <v/>
      </c>
      <c r="C67" s="22">
        <v>0</v>
      </c>
      <c r="D67" s="27"/>
      <c r="E67" s="27" t="str">
        <f t="shared" si="5"/>
        <v/>
      </c>
      <c r="F67" s="27" t="str">
        <f t="shared" si="6"/>
        <v/>
      </c>
      <c r="G67" s="27" t="str">
        <f t="shared" si="7"/>
        <v/>
      </c>
      <c r="H67" s="27" t="str">
        <f t="shared" si="8"/>
        <v/>
      </c>
      <c r="I67" s="27"/>
      <c r="J67" s="27"/>
      <c r="K67" s="27"/>
      <c r="L67" s="62"/>
      <c r="M67" s="65"/>
      <c r="N67" s="62">
        <f t="shared" si="4"/>
        <v>0</v>
      </c>
      <c r="O67" s="63" t="str">
        <f>IFERROR(ROUND($L67*VLOOKUP($M67,'Fast info vedlikeholdes sentral'!$B$15:$O$31,2,FALSE),0),"")</f>
        <v/>
      </c>
      <c r="P67" s="63" t="str">
        <f>IFERROR(ROUND($L67*VLOOKUP($M67,'Fast info vedlikeholdes sentral'!$B$15:$O$31,3,FALSE),0),"")</f>
        <v/>
      </c>
      <c r="Q67" s="63" t="str">
        <f>IFERROR(ROUND($L67*VLOOKUP($M67,'Fast info vedlikeholdes sentral'!$B$15:$O$31,4,FALSE),0),"")</f>
        <v/>
      </c>
      <c r="R67" s="63" t="str">
        <f>IFERROR(ROUND($L67*VLOOKUP($M67,'Fast info vedlikeholdes sentral'!$B$15:$O$31,5,FALSE),0),"")</f>
        <v/>
      </c>
      <c r="S67" s="63" t="str">
        <f>IFERROR(ROUND($L67*VLOOKUP($M67,'Fast info vedlikeholdes sentral'!$B$15:$O$31,6,FALSE),0),"")</f>
        <v/>
      </c>
      <c r="T67" s="63" t="str">
        <f>IFERROR(ROUND($L67*VLOOKUP($M67,'Fast info vedlikeholdes sentral'!$B$15:$O$31,7,FALSE),0),"")</f>
        <v/>
      </c>
      <c r="U67" s="63" t="str">
        <f>IFERROR(ROUND($L67*VLOOKUP($M67,'Fast info vedlikeholdes sentral'!$B$15:$O$31,8,FALSE),0),"")</f>
        <v/>
      </c>
      <c r="V67" s="63" t="str">
        <f>IFERROR(ROUND($L67*VLOOKUP($M67,'Fast info vedlikeholdes sentral'!$B$15:$O$31,9,FALSE),0),"")</f>
        <v/>
      </c>
      <c r="W67" s="63" t="str">
        <f>IFERROR(ROUND($L67*VLOOKUP($M67,'Fast info vedlikeholdes sentral'!$B$15:$O$31,10,FALSE),0),"")</f>
        <v/>
      </c>
      <c r="X67" s="63" t="str">
        <f>IFERROR(ROUND($L67*VLOOKUP($M67,'Fast info vedlikeholdes sentral'!$B$15:$O$31,11,FALSE),0),"")</f>
        <v/>
      </c>
      <c r="Y67" s="63" t="str">
        <f>IFERROR(ROUND($L67*VLOOKUP($M67,'Fast info vedlikeholdes sentral'!$B$15:$O$31,12,FALSE),0),"")</f>
        <v/>
      </c>
      <c r="Z67" s="63" t="str">
        <f>IFERROR(ROUND($L67*VLOOKUP($M67,'Fast info vedlikeholdes sentral'!$B$15:$O$31,13,FALSE),0),"")</f>
        <v/>
      </c>
      <c r="AA67" s="63" t="str">
        <f>IFERROR(ROUND($L67*VLOOKUP($M67,'Fast info vedlikeholdes sentral'!$B$15:$O$31,14,FALSE),0),"")</f>
        <v/>
      </c>
    </row>
    <row r="68" spans="1:27" ht="15.75" customHeight="1" x14ac:dyDescent="0.25">
      <c r="A68" s="22" t="str">
        <f t="shared" si="3"/>
        <v/>
      </c>
      <c r="B68" s="39" t="str">
        <f>IF(A68="group trans_id",MIN($B$28:B67)-1,"")</f>
        <v/>
      </c>
      <c r="C68" s="22">
        <v>0</v>
      </c>
      <c r="D68" s="27"/>
      <c r="E68" s="27" t="str">
        <f t="shared" si="5"/>
        <v/>
      </c>
      <c r="F68" s="27" t="str">
        <f t="shared" si="6"/>
        <v/>
      </c>
      <c r="G68" s="27" t="str">
        <f t="shared" si="7"/>
        <v/>
      </c>
      <c r="H68" s="27" t="str">
        <f t="shared" si="8"/>
        <v/>
      </c>
      <c r="I68" s="27"/>
      <c r="J68" s="27"/>
      <c r="K68" s="27"/>
      <c r="L68" s="62"/>
      <c r="M68" s="65"/>
      <c r="N68" s="62">
        <f t="shared" si="4"/>
        <v>0</v>
      </c>
      <c r="O68" s="63" t="str">
        <f>IFERROR(ROUND($L68*VLOOKUP($M68,'Fast info vedlikeholdes sentral'!$B$15:$O$31,2,FALSE),0),"")</f>
        <v/>
      </c>
      <c r="P68" s="63" t="str">
        <f>IFERROR(ROUND($L68*VLOOKUP($M68,'Fast info vedlikeholdes sentral'!$B$15:$O$31,3,FALSE),0),"")</f>
        <v/>
      </c>
      <c r="Q68" s="63" t="str">
        <f>IFERROR(ROUND($L68*VLOOKUP($M68,'Fast info vedlikeholdes sentral'!$B$15:$O$31,4,FALSE),0),"")</f>
        <v/>
      </c>
      <c r="R68" s="63" t="str">
        <f>IFERROR(ROUND($L68*VLOOKUP($M68,'Fast info vedlikeholdes sentral'!$B$15:$O$31,5,FALSE),0),"")</f>
        <v/>
      </c>
      <c r="S68" s="63" t="str">
        <f>IFERROR(ROUND($L68*VLOOKUP($M68,'Fast info vedlikeholdes sentral'!$B$15:$O$31,6,FALSE),0),"")</f>
        <v/>
      </c>
      <c r="T68" s="63" t="str">
        <f>IFERROR(ROUND($L68*VLOOKUP($M68,'Fast info vedlikeholdes sentral'!$B$15:$O$31,7,FALSE),0),"")</f>
        <v/>
      </c>
      <c r="U68" s="63" t="str">
        <f>IFERROR(ROUND($L68*VLOOKUP($M68,'Fast info vedlikeholdes sentral'!$B$15:$O$31,8,FALSE),0),"")</f>
        <v/>
      </c>
      <c r="V68" s="63" t="str">
        <f>IFERROR(ROUND($L68*VLOOKUP($M68,'Fast info vedlikeholdes sentral'!$B$15:$O$31,9,FALSE),0),"")</f>
        <v/>
      </c>
      <c r="W68" s="63" t="str">
        <f>IFERROR(ROUND($L68*VLOOKUP($M68,'Fast info vedlikeholdes sentral'!$B$15:$O$31,10,FALSE),0),"")</f>
        <v/>
      </c>
      <c r="X68" s="63" t="str">
        <f>IFERROR(ROUND($L68*VLOOKUP($M68,'Fast info vedlikeholdes sentral'!$B$15:$O$31,11,FALSE),0),"")</f>
        <v/>
      </c>
      <c r="Y68" s="63" t="str">
        <f>IFERROR(ROUND($L68*VLOOKUP($M68,'Fast info vedlikeholdes sentral'!$B$15:$O$31,12,FALSE),0),"")</f>
        <v/>
      </c>
      <c r="Z68" s="63" t="str">
        <f>IFERROR(ROUND($L68*VLOOKUP($M68,'Fast info vedlikeholdes sentral'!$B$15:$O$31,13,FALSE),0),"")</f>
        <v/>
      </c>
      <c r="AA68" s="63" t="str">
        <f>IFERROR(ROUND($L68*VLOOKUP($M68,'Fast info vedlikeholdes sentral'!$B$15:$O$31,14,FALSE),0),"")</f>
        <v/>
      </c>
    </row>
    <row r="69" spans="1:27" ht="15.75" customHeight="1" x14ac:dyDescent="0.25">
      <c r="A69" s="22" t="str">
        <f t="shared" si="3"/>
        <v/>
      </c>
      <c r="B69" s="39" t="str">
        <f>IF(A69="group trans_id",MIN($B$28:B68)-1,"")</f>
        <v/>
      </c>
      <c r="C69" s="22">
        <v>0</v>
      </c>
      <c r="D69" s="27"/>
      <c r="E69" s="27" t="str">
        <f t="shared" si="5"/>
        <v/>
      </c>
      <c r="F69" s="27" t="str">
        <f t="shared" si="6"/>
        <v/>
      </c>
      <c r="G69" s="27" t="str">
        <f t="shared" si="7"/>
        <v/>
      </c>
      <c r="H69" s="27" t="str">
        <f t="shared" si="8"/>
        <v/>
      </c>
      <c r="I69" s="27"/>
      <c r="J69" s="27"/>
      <c r="K69" s="27"/>
      <c r="L69" s="62"/>
      <c r="M69" s="65"/>
      <c r="N69" s="62">
        <f t="shared" si="4"/>
        <v>0</v>
      </c>
      <c r="O69" s="63" t="str">
        <f>IFERROR(ROUND($L69*VLOOKUP($M69,'Fast info vedlikeholdes sentral'!$B$15:$O$31,2,FALSE),0),"")</f>
        <v/>
      </c>
      <c r="P69" s="63" t="str">
        <f>IFERROR(ROUND($L69*VLOOKUP($M69,'Fast info vedlikeholdes sentral'!$B$15:$O$31,3,FALSE),0),"")</f>
        <v/>
      </c>
      <c r="Q69" s="63" t="str">
        <f>IFERROR(ROUND($L69*VLOOKUP($M69,'Fast info vedlikeholdes sentral'!$B$15:$O$31,4,FALSE),0),"")</f>
        <v/>
      </c>
      <c r="R69" s="63" t="str">
        <f>IFERROR(ROUND($L69*VLOOKUP($M69,'Fast info vedlikeholdes sentral'!$B$15:$O$31,5,FALSE),0),"")</f>
        <v/>
      </c>
      <c r="S69" s="63" t="str">
        <f>IFERROR(ROUND($L69*VLOOKUP($M69,'Fast info vedlikeholdes sentral'!$B$15:$O$31,6,FALSE),0),"")</f>
        <v/>
      </c>
      <c r="T69" s="63" t="str">
        <f>IFERROR(ROUND($L69*VLOOKUP($M69,'Fast info vedlikeholdes sentral'!$B$15:$O$31,7,FALSE),0),"")</f>
        <v/>
      </c>
      <c r="U69" s="63" t="str">
        <f>IFERROR(ROUND($L69*VLOOKUP($M69,'Fast info vedlikeholdes sentral'!$B$15:$O$31,8,FALSE),0),"")</f>
        <v/>
      </c>
      <c r="V69" s="63" t="str">
        <f>IFERROR(ROUND($L69*VLOOKUP($M69,'Fast info vedlikeholdes sentral'!$B$15:$O$31,9,FALSE),0),"")</f>
        <v/>
      </c>
      <c r="W69" s="63" t="str">
        <f>IFERROR(ROUND($L69*VLOOKUP($M69,'Fast info vedlikeholdes sentral'!$B$15:$O$31,10,FALSE),0),"")</f>
        <v/>
      </c>
      <c r="X69" s="63" t="str">
        <f>IFERROR(ROUND($L69*VLOOKUP($M69,'Fast info vedlikeholdes sentral'!$B$15:$O$31,11,FALSE),0),"")</f>
        <v/>
      </c>
      <c r="Y69" s="63" t="str">
        <f>IFERROR(ROUND($L69*VLOOKUP($M69,'Fast info vedlikeholdes sentral'!$B$15:$O$31,12,FALSE),0),"")</f>
        <v/>
      </c>
      <c r="Z69" s="63" t="str">
        <f>IFERROR(ROUND($L69*VLOOKUP($M69,'Fast info vedlikeholdes sentral'!$B$15:$O$31,13,FALSE),0),"")</f>
        <v/>
      </c>
      <c r="AA69" s="63" t="str">
        <f>IFERROR(ROUND($L69*VLOOKUP($M69,'Fast info vedlikeholdes sentral'!$B$15:$O$31,14,FALSE),0),"")</f>
        <v/>
      </c>
    </row>
    <row r="70" spans="1:27" ht="15.75" customHeight="1" x14ac:dyDescent="0.25">
      <c r="A70" s="22" t="str">
        <f t="shared" si="3"/>
        <v/>
      </c>
      <c r="B70" s="39" t="str">
        <f>IF(A70="group trans_id",MIN($B$28:B69)-1,"")</f>
        <v/>
      </c>
      <c r="C70" s="22">
        <v>0</v>
      </c>
      <c r="D70" s="27"/>
      <c r="E70" s="27" t="str">
        <f t="shared" si="5"/>
        <v/>
      </c>
      <c r="F70" s="27" t="str">
        <f t="shared" si="6"/>
        <v/>
      </c>
      <c r="G70" s="27" t="str">
        <f t="shared" si="7"/>
        <v/>
      </c>
      <c r="H70" s="27" t="str">
        <f t="shared" si="8"/>
        <v/>
      </c>
      <c r="I70" s="27"/>
      <c r="J70" s="27"/>
      <c r="K70" s="27"/>
      <c r="L70" s="62"/>
      <c r="M70" s="65"/>
      <c r="N70" s="62">
        <f t="shared" si="4"/>
        <v>0</v>
      </c>
      <c r="O70" s="63" t="str">
        <f>IFERROR(ROUND($L70*VLOOKUP($M70,'Fast info vedlikeholdes sentral'!$B$15:$O$31,2,FALSE),0),"")</f>
        <v/>
      </c>
      <c r="P70" s="63" t="str">
        <f>IFERROR(ROUND($L70*VLOOKUP($M70,'Fast info vedlikeholdes sentral'!$B$15:$O$31,3,FALSE),0),"")</f>
        <v/>
      </c>
      <c r="Q70" s="63" t="str">
        <f>IFERROR(ROUND($L70*VLOOKUP($M70,'Fast info vedlikeholdes sentral'!$B$15:$O$31,4,FALSE),0),"")</f>
        <v/>
      </c>
      <c r="R70" s="63" t="str">
        <f>IFERROR(ROUND($L70*VLOOKUP($M70,'Fast info vedlikeholdes sentral'!$B$15:$O$31,5,FALSE),0),"")</f>
        <v/>
      </c>
      <c r="S70" s="63" t="str">
        <f>IFERROR(ROUND($L70*VLOOKUP($M70,'Fast info vedlikeholdes sentral'!$B$15:$O$31,6,FALSE),0),"")</f>
        <v/>
      </c>
      <c r="T70" s="63" t="str">
        <f>IFERROR(ROUND($L70*VLOOKUP($M70,'Fast info vedlikeholdes sentral'!$B$15:$O$31,7,FALSE),0),"")</f>
        <v/>
      </c>
      <c r="U70" s="63" t="str">
        <f>IFERROR(ROUND($L70*VLOOKUP($M70,'Fast info vedlikeholdes sentral'!$B$15:$O$31,8,FALSE),0),"")</f>
        <v/>
      </c>
      <c r="V70" s="63" t="str">
        <f>IFERROR(ROUND($L70*VLOOKUP($M70,'Fast info vedlikeholdes sentral'!$B$15:$O$31,9,FALSE),0),"")</f>
        <v/>
      </c>
      <c r="W70" s="63" t="str">
        <f>IFERROR(ROUND($L70*VLOOKUP($M70,'Fast info vedlikeholdes sentral'!$B$15:$O$31,10,FALSE),0),"")</f>
        <v/>
      </c>
      <c r="X70" s="63" t="str">
        <f>IFERROR(ROUND($L70*VLOOKUP($M70,'Fast info vedlikeholdes sentral'!$B$15:$O$31,11,FALSE),0),"")</f>
        <v/>
      </c>
      <c r="Y70" s="63" t="str">
        <f>IFERROR(ROUND($L70*VLOOKUP($M70,'Fast info vedlikeholdes sentral'!$B$15:$O$31,12,FALSE),0),"")</f>
        <v/>
      </c>
      <c r="Z70" s="63" t="str">
        <f>IFERROR(ROUND($L70*VLOOKUP($M70,'Fast info vedlikeholdes sentral'!$B$15:$O$31,13,FALSE),0),"")</f>
        <v/>
      </c>
      <c r="AA70" s="63" t="str">
        <f>IFERROR(ROUND($L70*VLOOKUP($M70,'Fast info vedlikeholdes sentral'!$B$15:$O$31,14,FALSE),0),"")</f>
        <v/>
      </c>
    </row>
    <row r="71" spans="1:27" ht="15.75" customHeight="1" x14ac:dyDescent="0.25">
      <c r="A71" s="22" t="str">
        <f t="shared" si="3"/>
        <v/>
      </c>
      <c r="B71" s="39" t="str">
        <f>IF(A71="group trans_id",MIN($B$28:B70)-1,"")</f>
        <v/>
      </c>
      <c r="C71" s="22">
        <v>0</v>
      </c>
      <c r="D71" s="27"/>
      <c r="E71" s="27" t="str">
        <f t="shared" si="5"/>
        <v/>
      </c>
      <c r="F71" s="27" t="str">
        <f t="shared" si="6"/>
        <v/>
      </c>
      <c r="G71" s="27" t="str">
        <f t="shared" si="7"/>
        <v/>
      </c>
      <c r="H71" s="27" t="str">
        <f t="shared" si="8"/>
        <v/>
      </c>
      <c r="I71" s="27"/>
      <c r="J71" s="27"/>
      <c r="K71" s="27"/>
      <c r="L71" s="62"/>
      <c r="M71" s="65"/>
      <c r="N71" s="62">
        <f t="shared" si="4"/>
        <v>0</v>
      </c>
      <c r="O71" s="63" t="str">
        <f>IFERROR(ROUND($L71*VLOOKUP($M71,'Fast info vedlikeholdes sentral'!$B$15:$O$31,2,FALSE),0),"")</f>
        <v/>
      </c>
      <c r="P71" s="63" t="str">
        <f>IFERROR(ROUND($L71*VLOOKUP($M71,'Fast info vedlikeholdes sentral'!$B$15:$O$31,3,FALSE),0),"")</f>
        <v/>
      </c>
      <c r="Q71" s="63" t="str">
        <f>IFERROR(ROUND($L71*VLOOKUP($M71,'Fast info vedlikeholdes sentral'!$B$15:$O$31,4,FALSE),0),"")</f>
        <v/>
      </c>
      <c r="R71" s="63" t="str">
        <f>IFERROR(ROUND($L71*VLOOKUP($M71,'Fast info vedlikeholdes sentral'!$B$15:$O$31,5,FALSE),0),"")</f>
        <v/>
      </c>
      <c r="S71" s="63" t="str">
        <f>IFERROR(ROUND($L71*VLOOKUP($M71,'Fast info vedlikeholdes sentral'!$B$15:$O$31,6,FALSE),0),"")</f>
        <v/>
      </c>
      <c r="T71" s="63" t="str">
        <f>IFERROR(ROUND($L71*VLOOKUP($M71,'Fast info vedlikeholdes sentral'!$B$15:$O$31,7,FALSE),0),"")</f>
        <v/>
      </c>
      <c r="U71" s="63" t="str">
        <f>IFERROR(ROUND($L71*VLOOKUP($M71,'Fast info vedlikeholdes sentral'!$B$15:$O$31,8,FALSE),0),"")</f>
        <v/>
      </c>
      <c r="V71" s="63" t="str">
        <f>IFERROR(ROUND($L71*VLOOKUP($M71,'Fast info vedlikeholdes sentral'!$B$15:$O$31,9,FALSE),0),"")</f>
        <v/>
      </c>
      <c r="W71" s="63" t="str">
        <f>IFERROR(ROUND($L71*VLOOKUP($M71,'Fast info vedlikeholdes sentral'!$B$15:$O$31,10,FALSE),0),"")</f>
        <v/>
      </c>
      <c r="X71" s="63" t="str">
        <f>IFERROR(ROUND($L71*VLOOKUP($M71,'Fast info vedlikeholdes sentral'!$B$15:$O$31,11,FALSE),0),"")</f>
        <v/>
      </c>
      <c r="Y71" s="63" t="str">
        <f>IFERROR(ROUND($L71*VLOOKUP($M71,'Fast info vedlikeholdes sentral'!$B$15:$O$31,12,FALSE),0),"")</f>
        <v/>
      </c>
      <c r="Z71" s="63" t="str">
        <f>IFERROR(ROUND($L71*VLOOKUP($M71,'Fast info vedlikeholdes sentral'!$B$15:$O$31,13,FALSE),0),"")</f>
        <v/>
      </c>
      <c r="AA71" s="63" t="str">
        <f>IFERROR(ROUND($L71*VLOOKUP($M71,'Fast info vedlikeholdes sentral'!$B$15:$O$31,14,FALSE),0),"")</f>
        <v/>
      </c>
    </row>
    <row r="72" spans="1:27" ht="15.75" customHeight="1" x14ac:dyDescent="0.25">
      <c r="A72" s="22" t="str">
        <f t="shared" si="3"/>
        <v/>
      </c>
      <c r="B72" s="39" t="str">
        <f>IF(A72="group trans_id",MIN($B$28:B71)-1,"")</f>
        <v/>
      </c>
      <c r="C72" s="22">
        <v>0</v>
      </c>
      <c r="D72" s="27"/>
      <c r="E72" s="27" t="str">
        <f t="shared" si="5"/>
        <v/>
      </c>
      <c r="F72" s="27" t="str">
        <f t="shared" si="6"/>
        <v/>
      </c>
      <c r="G72" s="27" t="str">
        <f t="shared" si="7"/>
        <v/>
      </c>
      <c r="H72" s="27" t="str">
        <f t="shared" si="8"/>
        <v/>
      </c>
      <c r="I72" s="27"/>
      <c r="J72" s="27"/>
      <c r="K72" s="27"/>
      <c r="L72" s="62"/>
      <c r="M72" s="65"/>
      <c r="N72" s="62">
        <f t="shared" si="4"/>
        <v>0</v>
      </c>
      <c r="O72" s="63" t="str">
        <f>IFERROR(ROUND($L72*VLOOKUP($M72,'Fast info vedlikeholdes sentral'!$B$15:$O$31,2,FALSE),0),"")</f>
        <v/>
      </c>
      <c r="P72" s="63" t="str">
        <f>IFERROR(ROUND($L72*VLOOKUP($M72,'Fast info vedlikeholdes sentral'!$B$15:$O$31,3,FALSE),0),"")</f>
        <v/>
      </c>
      <c r="Q72" s="63" t="str">
        <f>IFERROR(ROUND($L72*VLOOKUP($M72,'Fast info vedlikeholdes sentral'!$B$15:$O$31,4,FALSE),0),"")</f>
        <v/>
      </c>
      <c r="R72" s="63" t="str">
        <f>IFERROR(ROUND($L72*VLOOKUP($M72,'Fast info vedlikeholdes sentral'!$B$15:$O$31,5,FALSE),0),"")</f>
        <v/>
      </c>
      <c r="S72" s="63" t="str">
        <f>IFERROR(ROUND($L72*VLOOKUP($M72,'Fast info vedlikeholdes sentral'!$B$15:$O$31,6,FALSE),0),"")</f>
        <v/>
      </c>
      <c r="T72" s="63" t="str">
        <f>IFERROR(ROUND($L72*VLOOKUP($M72,'Fast info vedlikeholdes sentral'!$B$15:$O$31,7,FALSE),0),"")</f>
        <v/>
      </c>
      <c r="U72" s="63" t="str">
        <f>IFERROR(ROUND($L72*VLOOKUP($M72,'Fast info vedlikeholdes sentral'!$B$15:$O$31,8,FALSE),0),"")</f>
        <v/>
      </c>
      <c r="V72" s="63" t="str">
        <f>IFERROR(ROUND($L72*VLOOKUP($M72,'Fast info vedlikeholdes sentral'!$B$15:$O$31,9,FALSE),0),"")</f>
        <v/>
      </c>
      <c r="W72" s="63" t="str">
        <f>IFERROR(ROUND($L72*VLOOKUP($M72,'Fast info vedlikeholdes sentral'!$B$15:$O$31,10,FALSE),0),"")</f>
        <v/>
      </c>
      <c r="X72" s="63" t="str">
        <f>IFERROR(ROUND($L72*VLOOKUP($M72,'Fast info vedlikeholdes sentral'!$B$15:$O$31,11,FALSE),0),"")</f>
        <v/>
      </c>
      <c r="Y72" s="63" t="str">
        <f>IFERROR(ROUND($L72*VLOOKUP($M72,'Fast info vedlikeholdes sentral'!$B$15:$O$31,12,FALSE),0),"")</f>
        <v/>
      </c>
      <c r="Z72" s="63" t="str">
        <f>IFERROR(ROUND($L72*VLOOKUP($M72,'Fast info vedlikeholdes sentral'!$B$15:$O$31,13,FALSE),0),"")</f>
        <v/>
      </c>
      <c r="AA72" s="63" t="str">
        <f>IFERROR(ROUND($L72*VLOOKUP($M72,'Fast info vedlikeholdes sentral'!$B$15:$O$31,14,FALSE),0),"")</f>
        <v/>
      </c>
    </row>
    <row r="73" spans="1:27" ht="15.75" customHeight="1" x14ac:dyDescent="0.25">
      <c r="A73" s="22" t="str">
        <f t="shared" si="3"/>
        <v/>
      </c>
      <c r="B73" s="39" t="str">
        <f>IF(A73="group trans_id",MIN($B$28:B72)-1,"")</f>
        <v/>
      </c>
      <c r="C73" s="22">
        <v>0</v>
      </c>
      <c r="D73" s="27"/>
      <c r="E73" s="27" t="str">
        <f t="shared" si="5"/>
        <v/>
      </c>
      <c r="F73" s="27" t="str">
        <f t="shared" si="6"/>
        <v/>
      </c>
      <c r="G73" s="27" t="str">
        <f t="shared" si="7"/>
        <v/>
      </c>
      <c r="H73" s="27" t="str">
        <f t="shared" si="8"/>
        <v/>
      </c>
      <c r="I73" s="27"/>
      <c r="J73" s="27"/>
      <c r="K73" s="27"/>
      <c r="L73" s="62"/>
      <c r="M73" s="65"/>
      <c r="N73" s="62">
        <f t="shared" si="4"/>
        <v>0</v>
      </c>
      <c r="O73" s="63" t="str">
        <f>IFERROR(ROUND($L73*VLOOKUP($M73,'Fast info vedlikeholdes sentral'!$B$15:$O$31,2,FALSE),0),"")</f>
        <v/>
      </c>
      <c r="P73" s="63" t="str">
        <f>IFERROR(ROUND($L73*VLOOKUP($M73,'Fast info vedlikeholdes sentral'!$B$15:$O$31,3,FALSE),0),"")</f>
        <v/>
      </c>
      <c r="Q73" s="63" t="str">
        <f>IFERROR(ROUND($L73*VLOOKUP($M73,'Fast info vedlikeholdes sentral'!$B$15:$O$31,4,FALSE),0),"")</f>
        <v/>
      </c>
      <c r="R73" s="63" t="str">
        <f>IFERROR(ROUND($L73*VLOOKUP($M73,'Fast info vedlikeholdes sentral'!$B$15:$O$31,5,FALSE),0),"")</f>
        <v/>
      </c>
      <c r="S73" s="63" t="str">
        <f>IFERROR(ROUND($L73*VLOOKUP($M73,'Fast info vedlikeholdes sentral'!$B$15:$O$31,6,FALSE),0),"")</f>
        <v/>
      </c>
      <c r="T73" s="63" t="str">
        <f>IFERROR(ROUND($L73*VLOOKUP($M73,'Fast info vedlikeholdes sentral'!$B$15:$O$31,7,FALSE),0),"")</f>
        <v/>
      </c>
      <c r="U73" s="63" t="str">
        <f>IFERROR(ROUND($L73*VLOOKUP($M73,'Fast info vedlikeholdes sentral'!$B$15:$O$31,8,FALSE),0),"")</f>
        <v/>
      </c>
      <c r="V73" s="63" t="str">
        <f>IFERROR(ROUND($L73*VLOOKUP($M73,'Fast info vedlikeholdes sentral'!$B$15:$O$31,9,FALSE),0),"")</f>
        <v/>
      </c>
      <c r="W73" s="63" t="str">
        <f>IFERROR(ROUND($L73*VLOOKUP($M73,'Fast info vedlikeholdes sentral'!$B$15:$O$31,10,FALSE),0),"")</f>
        <v/>
      </c>
      <c r="X73" s="63" t="str">
        <f>IFERROR(ROUND($L73*VLOOKUP($M73,'Fast info vedlikeholdes sentral'!$B$15:$O$31,11,FALSE),0),"")</f>
        <v/>
      </c>
      <c r="Y73" s="63" t="str">
        <f>IFERROR(ROUND($L73*VLOOKUP($M73,'Fast info vedlikeholdes sentral'!$B$15:$O$31,12,FALSE),0),"")</f>
        <v/>
      </c>
      <c r="Z73" s="63" t="str">
        <f>IFERROR(ROUND($L73*VLOOKUP($M73,'Fast info vedlikeholdes sentral'!$B$15:$O$31,13,FALSE),0),"")</f>
        <v/>
      </c>
      <c r="AA73" s="63" t="str">
        <f>IFERROR(ROUND($L73*VLOOKUP($M73,'Fast info vedlikeholdes sentral'!$B$15:$O$31,14,FALSE),0),"")</f>
        <v/>
      </c>
    </row>
    <row r="74" spans="1:27" ht="15.75" customHeight="1" x14ac:dyDescent="0.25">
      <c r="A74" s="22" t="str">
        <f t="shared" si="3"/>
        <v/>
      </c>
      <c r="B74" s="39" t="str">
        <f>IF(A74="group trans_id",MIN($B$28:B73)-1,"")</f>
        <v/>
      </c>
      <c r="C74" s="22">
        <v>0</v>
      </c>
      <c r="D74" s="27"/>
      <c r="E74" s="27" t="str">
        <f t="shared" si="5"/>
        <v/>
      </c>
      <c r="F74" s="27" t="str">
        <f t="shared" si="6"/>
        <v/>
      </c>
      <c r="G74" s="27" t="str">
        <f t="shared" si="7"/>
        <v/>
      </c>
      <c r="H74" s="27" t="str">
        <f t="shared" si="8"/>
        <v/>
      </c>
      <c r="I74" s="27"/>
      <c r="J74" s="27"/>
      <c r="K74" s="27"/>
      <c r="L74" s="62"/>
      <c r="M74" s="65"/>
      <c r="N74" s="62">
        <f t="shared" si="4"/>
        <v>0</v>
      </c>
      <c r="O74" s="63" t="str">
        <f>IFERROR(ROUND($L74*VLOOKUP($M74,'Fast info vedlikeholdes sentral'!$B$15:$O$31,2,FALSE),0),"")</f>
        <v/>
      </c>
      <c r="P74" s="63" t="str">
        <f>IFERROR(ROUND($L74*VLOOKUP($M74,'Fast info vedlikeholdes sentral'!$B$15:$O$31,3,FALSE),0),"")</f>
        <v/>
      </c>
      <c r="Q74" s="63" t="str">
        <f>IFERROR(ROUND($L74*VLOOKUP($M74,'Fast info vedlikeholdes sentral'!$B$15:$O$31,4,FALSE),0),"")</f>
        <v/>
      </c>
      <c r="R74" s="63" t="str">
        <f>IFERROR(ROUND($L74*VLOOKUP($M74,'Fast info vedlikeholdes sentral'!$B$15:$O$31,5,FALSE),0),"")</f>
        <v/>
      </c>
      <c r="S74" s="63" t="str">
        <f>IFERROR(ROUND($L74*VLOOKUP($M74,'Fast info vedlikeholdes sentral'!$B$15:$O$31,6,FALSE),0),"")</f>
        <v/>
      </c>
      <c r="T74" s="63" t="str">
        <f>IFERROR(ROUND($L74*VLOOKUP($M74,'Fast info vedlikeholdes sentral'!$B$15:$O$31,7,FALSE),0),"")</f>
        <v/>
      </c>
      <c r="U74" s="63" t="str">
        <f>IFERROR(ROUND($L74*VLOOKUP($M74,'Fast info vedlikeholdes sentral'!$B$15:$O$31,8,FALSE),0),"")</f>
        <v/>
      </c>
      <c r="V74" s="63" t="str">
        <f>IFERROR(ROUND($L74*VLOOKUP($M74,'Fast info vedlikeholdes sentral'!$B$15:$O$31,9,FALSE),0),"")</f>
        <v/>
      </c>
      <c r="W74" s="63" t="str">
        <f>IFERROR(ROUND($L74*VLOOKUP($M74,'Fast info vedlikeholdes sentral'!$B$15:$O$31,10,FALSE),0),"")</f>
        <v/>
      </c>
      <c r="X74" s="63" t="str">
        <f>IFERROR(ROUND($L74*VLOOKUP($M74,'Fast info vedlikeholdes sentral'!$B$15:$O$31,11,FALSE),0),"")</f>
        <v/>
      </c>
      <c r="Y74" s="63" t="str">
        <f>IFERROR(ROUND($L74*VLOOKUP($M74,'Fast info vedlikeholdes sentral'!$B$15:$O$31,12,FALSE),0),"")</f>
        <v/>
      </c>
      <c r="Z74" s="63" t="str">
        <f>IFERROR(ROUND($L74*VLOOKUP($M74,'Fast info vedlikeholdes sentral'!$B$15:$O$31,13,FALSE),0),"")</f>
        <v/>
      </c>
      <c r="AA74" s="63" t="str">
        <f>IFERROR(ROUND($L74*VLOOKUP($M74,'Fast info vedlikeholdes sentral'!$B$15:$O$31,14,FALSE),0),"")</f>
        <v/>
      </c>
    </row>
    <row r="75" spans="1:27" ht="15.75" customHeight="1" x14ac:dyDescent="0.25">
      <c r="A75" s="22" t="str">
        <f t="shared" si="3"/>
        <v/>
      </c>
      <c r="B75" s="39" t="str">
        <f>IF(A75="group trans_id",MIN($B$28:B74)-1,"")</f>
        <v/>
      </c>
      <c r="C75" s="22">
        <v>0</v>
      </c>
      <c r="D75" s="27"/>
      <c r="E75" s="27" t="str">
        <f t="shared" si="5"/>
        <v/>
      </c>
      <c r="F75" s="27" t="str">
        <f t="shared" si="6"/>
        <v/>
      </c>
      <c r="G75" s="27" t="str">
        <f t="shared" si="7"/>
        <v/>
      </c>
      <c r="H75" s="27" t="str">
        <f t="shared" si="8"/>
        <v/>
      </c>
      <c r="I75" s="27"/>
      <c r="J75" s="27"/>
      <c r="K75" s="27"/>
      <c r="L75" s="62"/>
      <c r="M75" s="65"/>
      <c r="N75" s="62">
        <f t="shared" si="4"/>
        <v>0</v>
      </c>
      <c r="O75" s="63" t="str">
        <f>IFERROR(ROUND($L75*VLOOKUP($M75,'Fast info vedlikeholdes sentral'!$B$15:$O$31,2,FALSE),0),"")</f>
        <v/>
      </c>
      <c r="P75" s="63" t="str">
        <f>IFERROR(ROUND($L75*VLOOKUP($M75,'Fast info vedlikeholdes sentral'!$B$15:$O$31,3,FALSE),0),"")</f>
        <v/>
      </c>
      <c r="Q75" s="63" t="str">
        <f>IFERROR(ROUND($L75*VLOOKUP($M75,'Fast info vedlikeholdes sentral'!$B$15:$O$31,4,FALSE),0),"")</f>
        <v/>
      </c>
      <c r="R75" s="63" t="str">
        <f>IFERROR(ROUND($L75*VLOOKUP($M75,'Fast info vedlikeholdes sentral'!$B$15:$O$31,5,FALSE),0),"")</f>
        <v/>
      </c>
      <c r="S75" s="63" t="str">
        <f>IFERROR(ROUND($L75*VLOOKUP($M75,'Fast info vedlikeholdes sentral'!$B$15:$O$31,6,FALSE),0),"")</f>
        <v/>
      </c>
      <c r="T75" s="63" t="str">
        <f>IFERROR(ROUND($L75*VLOOKUP($M75,'Fast info vedlikeholdes sentral'!$B$15:$O$31,7,FALSE),0),"")</f>
        <v/>
      </c>
      <c r="U75" s="63" t="str">
        <f>IFERROR(ROUND($L75*VLOOKUP($M75,'Fast info vedlikeholdes sentral'!$B$15:$O$31,8,FALSE),0),"")</f>
        <v/>
      </c>
      <c r="V75" s="63" t="str">
        <f>IFERROR(ROUND($L75*VLOOKUP($M75,'Fast info vedlikeholdes sentral'!$B$15:$O$31,9,FALSE),0),"")</f>
        <v/>
      </c>
      <c r="W75" s="63" t="str">
        <f>IFERROR(ROUND($L75*VLOOKUP($M75,'Fast info vedlikeholdes sentral'!$B$15:$O$31,10,FALSE),0),"")</f>
        <v/>
      </c>
      <c r="X75" s="63" t="str">
        <f>IFERROR(ROUND($L75*VLOOKUP($M75,'Fast info vedlikeholdes sentral'!$B$15:$O$31,11,FALSE),0),"")</f>
        <v/>
      </c>
      <c r="Y75" s="63" t="str">
        <f>IFERROR(ROUND($L75*VLOOKUP($M75,'Fast info vedlikeholdes sentral'!$B$15:$O$31,12,FALSE),0),"")</f>
        <v/>
      </c>
      <c r="Z75" s="63" t="str">
        <f>IFERROR(ROUND($L75*VLOOKUP($M75,'Fast info vedlikeholdes sentral'!$B$15:$O$31,13,FALSE),0),"")</f>
        <v/>
      </c>
      <c r="AA75" s="63" t="str">
        <f>IFERROR(ROUND($L75*VLOOKUP($M75,'Fast info vedlikeholdes sentral'!$B$15:$O$31,14,FALSE),0),"")</f>
        <v/>
      </c>
    </row>
    <row r="76" spans="1:27" ht="15.75" customHeight="1" x14ac:dyDescent="0.25">
      <c r="A76" s="22" t="str">
        <f t="shared" si="3"/>
        <v/>
      </c>
      <c r="B76" s="39" t="str">
        <f>IF(A76="group trans_id",MIN($B$28:B75)-1,"")</f>
        <v/>
      </c>
      <c r="C76" s="22">
        <v>0</v>
      </c>
      <c r="D76" s="27"/>
      <c r="E76" s="27" t="str">
        <f t="shared" si="5"/>
        <v/>
      </c>
      <c r="F76" s="27" t="str">
        <f t="shared" si="6"/>
        <v/>
      </c>
      <c r="G76" s="27" t="str">
        <f t="shared" si="7"/>
        <v/>
      </c>
      <c r="H76" s="27" t="str">
        <f t="shared" si="8"/>
        <v/>
      </c>
      <c r="I76" s="27"/>
      <c r="J76" s="27"/>
      <c r="K76" s="27"/>
      <c r="L76" s="62"/>
      <c r="M76" s="65"/>
      <c r="N76" s="62">
        <f t="shared" si="4"/>
        <v>0</v>
      </c>
      <c r="O76" s="63" t="str">
        <f>IFERROR(ROUND($L76*VLOOKUP($M76,'Fast info vedlikeholdes sentral'!$B$15:$O$31,2,FALSE),0),"")</f>
        <v/>
      </c>
      <c r="P76" s="63" t="str">
        <f>IFERROR(ROUND($L76*VLOOKUP($M76,'Fast info vedlikeholdes sentral'!$B$15:$O$31,3,FALSE),0),"")</f>
        <v/>
      </c>
      <c r="Q76" s="63" t="str">
        <f>IFERROR(ROUND($L76*VLOOKUP($M76,'Fast info vedlikeholdes sentral'!$B$15:$O$31,4,FALSE),0),"")</f>
        <v/>
      </c>
      <c r="R76" s="63" t="str">
        <f>IFERROR(ROUND($L76*VLOOKUP($M76,'Fast info vedlikeholdes sentral'!$B$15:$O$31,5,FALSE),0),"")</f>
        <v/>
      </c>
      <c r="S76" s="63" t="str">
        <f>IFERROR(ROUND($L76*VLOOKUP($M76,'Fast info vedlikeholdes sentral'!$B$15:$O$31,6,FALSE),0),"")</f>
        <v/>
      </c>
      <c r="T76" s="63" t="str">
        <f>IFERROR(ROUND($L76*VLOOKUP($M76,'Fast info vedlikeholdes sentral'!$B$15:$O$31,7,FALSE),0),"")</f>
        <v/>
      </c>
      <c r="U76" s="63" t="str">
        <f>IFERROR(ROUND($L76*VLOOKUP($M76,'Fast info vedlikeholdes sentral'!$B$15:$O$31,8,FALSE),0),"")</f>
        <v/>
      </c>
      <c r="V76" s="63" t="str">
        <f>IFERROR(ROUND($L76*VLOOKUP($M76,'Fast info vedlikeholdes sentral'!$B$15:$O$31,9,FALSE),0),"")</f>
        <v/>
      </c>
      <c r="W76" s="63" t="str">
        <f>IFERROR(ROUND($L76*VLOOKUP($M76,'Fast info vedlikeholdes sentral'!$B$15:$O$31,10,FALSE),0),"")</f>
        <v/>
      </c>
      <c r="X76" s="63" t="str">
        <f>IFERROR(ROUND($L76*VLOOKUP($M76,'Fast info vedlikeholdes sentral'!$B$15:$O$31,11,FALSE),0),"")</f>
        <v/>
      </c>
      <c r="Y76" s="63" t="str">
        <f>IFERROR(ROUND($L76*VLOOKUP($M76,'Fast info vedlikeholdes sentral'!$B$15:$O$31,12,FALSE),0),"")</f>
        <v/>
      </c>
      <c r="Z76" s="63" t="str">
        <f>IFERROR(ROUND($L76*VLOOKUP($M76,'Fast info vedlikeholdes sentral'!$B$15:$O$31,13,FALSE),0),"")</f>
        <v/>
      </c>
      <c r="AA76" s="63" t="str">
        <f>IFERROR(ROUND($L76*VLOOKUP($M76,'Fast info vedlikeholdes sentral'!$B$15:$O$31,14,FALSE),0),"")</f>
        <v/>
      </c>
    </row>
    <row r="77" spans="1:27" ht="15.75" customHeight="1" x14ac:dyDescent="0.25">
      <c r="A77" s="22" t="str">
        <f t="shared" si="3"/>
        <v/>
      </c>
      <c r="B77" s="39" t="str">
        <f>IF(A77="group trans_id",MIN($B$28:B76)-1,"")</f>
        <v/>
      </c>
      <c r="C77" s="22">
        <v>0</v>
      </c>
      <c r="D77" s="27"/>
      <c r="E77" s="27" t="str">
        <f t="shared" si="5"/>
        <v/>
      </c>
      <c r="F77" s="27" t="str">
        <f t="shared" si="6"/>
        <v/>
      </c>
      <c r="G77" s="27" t="str">
        <f t="shared" si="7"/>
        <v/>
      </c>
      <c r="H77" s="27" t="str">
        <f t="shared" si="8"/>
        <v/>
      </c>
      <c r="I77" s="27"/>
      <c r="J77" s="27"/>
      <c r="K77" s="27"/>
      <c r="L77" s="62"/>
      <c r="M77" s="65"/>
      <c r="N77" s="62">
        <f t="shared" si="4"/>
        <v>0</v>
      </c>
      <c r="O77" s="63" t="str">
        <f>IFERROR(ROUND($L77*VLOOKUP($M77,'Fast info vedlikeholdes sentral'!$B$15:$O$31,2,FALSE),0),"")</f>
        <v/>
      </c>
      <c r="P77" s="63" t="str">
        <f>IFERROR(ROUND($L77*VLOOKUP($M77,'Fast info vedlikeholdes sentral'!$B$15:$O$31,3,FALSE),0),"")</f>
        <v/>
      </c>
      <c r="Q77" s="63" t="str">
        <f>IFERROR(ROUND($L77*VLOOKUP($M77,'Fast info vedlikeholdes sentral'!$B$15:$O$31,4,FALSE),0),"")</f>
        <v/>
      </c>
      <c r="R77" s="63" t="str">
        <f>IFERROR(ROUND($L77*VLOOKUP($M77,'Fast info vedlikeholdes sentral'!$B$15:$O$31,5,FALSE),0),"")</f>
        <v/>
      </c>
      <c r="S77" s="63" t="str">
        <f>IFERROR(ROUND($L77*VLOOKUP($M77,'Fast info vedlikeholdes sentral'!$B$15:$O$31,6,FALSE),0),"")</f>
        <v/>
      </c>
      <c r="T77" s="63" t="str">
        <f>IFERROR(ROUND($L77*VLOOKUP($M77,'Fast info vedlikeholdes sentral'!$B$15:$O$31,7,FALSE),0),"")</f>
        <v/>
      </c>
      <c r="U77" s="63" t="str">
        <f>IFERROR(ROUND($L77*VLOOKUP($M77,'Fast info vedlikeholdes sentral'!$B$15:$O$31,8,FALSE),0),"")</f>
        <v/>
      </c>
      <c r="V77" s="63" t="str">
        <f>IFERROR(ROUND($L77*VLOOKUP($M77,'Fast info vedlikeholdes sentral'!$B$15:$O$31,9,FALSE),0),"")</f>
        <v/>
      </c>
      <c r="W77" s="63" t="str">
        <f>IFERROR(ROUND($L77*VLOOKUP($M77,'Fast info vedlikeholdes sentral'!$B$15:$O$31,10,FALSE),0),"")</f>
        <v/>
      </c>
      <c r="X77" s="63" t="str">
        <f>IFERROR(ROUND($L77*VLOOKUP($M77,'Fast info vedlikeholdes sentral'!$B$15:$O$31,11,FALSE),0),"")</f>
        <v/>
      </c>
      <c r="Y77" s="63" t="str">
        <f>IFERROR(ROUND($L77*VLOOKUP($M77,'Fast info vedlikeholdes sentral'!$B$15:$O$31,12,FALSE),0),"")</f>
        <v/>
      </c>
      <c r="Z77" s="63" t="str">
        <f>IFERROR(ROUND($L77*VLOOKUP($M77,'Fast info vedlikeholdes sentral'!$B$15:$O$31,13,FALSE),0),"")</f>
        <v/>
      </c>
      <c r="AA77" s="63" t="str">
        <f>IFERROR(ROUND($L77*VLOOKUP($M77,'Fast info vedlikeholdes sentral'!$B$15:$O$31,14,FALSE),0),"")</f>
        <v/>
      </c>
    </row>
    <row r="78" spans="1:27" ht="15.75" customHeight="1" x14ac:dyDescent="0.25">
      <c r="A78" s="22" t="str">
        <f t="shared" si="3"/>
        <v/>
      </c>
      <c r="B78" s="39" t="str">
        <f>IF(A78="group trans_id",MIN($B$28:B77)-1,"")</f>
        <v/>
      </c>
      <c r="C78" s="22">
        <v>0</v>
      </c>
      <c r="D78" s="27"/>
      <c r="E78" s="27" t="str">
        <f t="shared" si="5"/>
        <v/>
      </c>
      <c r="F78" s="27" t="str">
        <f t="shared" si="6"/>
        <v/>
      </c>
      <c r="G78" s="27" t="str">
        <f t="shared" si="7"/>
        <v/>
      </c>
      <c r="H78" s="27" t="str">
        <f t="shared" si="8"/>
        <v/>
      </c>
      <c r="I78" s="27"/>
      <c r="J78" s="27"/>
      <c r="K78" s="27"/>
      <c r="L78" s="62"/>
      <c r="M78" s="65"/>
      <c r="N78" s="62">
        <f t="shared" si="4"/>
        <v>0</v>
      </c>
      <c r="O78" s="63" t="str">
        <f>IFERROR(ROUND($L78*VLOOKUP($M78,'Fast info vedlikeholdes sentral'!$B$15:$O$31,2,FALSE),0),"")</f>
        <v/>
      </c>
      <c r="P78" s="63" t="str">
        <f>IFERROR(ROUND($L78*VLOOKUP($M78,'Fast info vedlikeholdes sentral'!$B$15:$O$31,3,FALSE),0),"")</f>
        <v/>
      </c>
      <c r="Q78" s="63" t="str">
        <f>IFERROR(ROUND($L78*VLOOKUP($M78,'Fast info vedlikeholdes sentral'!$B$15:$O$31,4,FALSE),0),"")</f>
        <v/>
      </c>
      <c r="R78" s="63" t="str">
        <f>IFERROR(ROUND($L78*VLOOKUP($M78,'Fast info vedlikeholdes sentral'!$B$15:$O$31,5,FALSE),0),"")</f>
        <v/>
      </c>
      <c r="S78" s="63" t="str">
        <f>IFERROR(ROUND($L78*VLOOKUP($M78,'Fast info vedlikeholdes sentral'!$B$15:$O$31,6,FALSE),0),"")</f>
        <v/>
      </c>
      <c r="T78" s="63" t="str">
        <f>IFERROR(ROUND($L78*VLOOKUP($M78,'Fast info vedlikeholdes sentral'!$B$15:$O$31,7,FALSE),0),"")</f>
        <v/>
      </c>
      <c r="U78" s="63" t="str">
        <f>IFERROR(ROUND($L78*VLOOKUP($M78,'Fast info vedlikeholdes sentral'!$B$15:$O$31,8,FALSE),0),"")</f>
        <v/>
      </c>
      <c r="V78" s="63" t="str">
        <f>IFERROR(ROUND($L78*VLOOKUP($M78,'Fast info vedlikeholdes sentral'!$B$15:$O$31,9,FALSE),0),"")</f>
        <v/>
      </c>
      <c r="W78" s="63" t="str">
        <f>IFERROR(ROUND($L78*VLOOKUP($M78,'Fast info vedlikeholdes sentral'!$B$15:$O$31,10,FALSE),0),"")</f>
        <v/>
      </c>
      <c r="X78" s="63" t="str">
        <f>IFERROR(ROUND($L78*VLOOKUP($M78,'Fast info vedlikeholdes sentral'!$B$15:$O$31,11,FALSE),0),"")</f>
        <v/>
      </c>
      <c r="Y78" s="63" t="str">
        <f>IFERROR(ROUND($L78*VLOOKUP($M78,'Fast info vedlikeholdes sentral'!$B$15:$O$31,12,FALSE),0),"")</f>
        <v/>
      </c>
      <c r="Z78" s="63" t="str">
        <f>IFERROR(ROUND($L78*VLOOKUP($M78,'Fast info vedlikeholdes sentral'!$B$15:$O$31,13,FALSE),0),"")</f>
        <v/>
      </c>
      <c r="AA78" s="63" t="str">
        <f>IFERROR(ROUND($L78*VLOOKUP($M78,'Fast info vedlikeholdes sentral'!$B$15:$O$31,14,FALSE),0),"")</f>
        <v/>
      </c>
    </row>
    <row r="79" spans="1:27" ht="15.75" customHeight="1" x14ac:dyDescent="0.25">
      <c r="A79" s="22" t="str">
        <f t="shared" si="3"/>
        <v/>
      </c>
      <c r="B79" s="39" t="str">
        <f>IF(A79="group trans_id",MIN($B$28:B78)-1,"")</f>
        <v/>
      </c>
      <c r="C79" s="22">
        <v>0</v>
      </c>
      <c r="D79" s="27"/>
      <c r="E79" s="27" t="str">
        <f t="shared" si="5"/>
        <v/>
      </c>
      <c r="F79" s="27" t="str">
        <f t="shared" si="6"/>
        <v/>
      </c>
      <c r="G79" s="27" t="str">
        <f t="shared" si="7"/>
        <v/>
      </c>
      <c r="H79" s="27" t="str">
        <f t="shared" si="8"/>
        <v/>
      </c>
      <c r="I79" s="27"/>
      <c r="J79" s="27"/>
      <c r="K79" s="27"/>
      <c r="L79" s="62"/>
      <c r="M79" s="65"/>
      <c r="N79" s="62">
        <f t="shared" si="4"/>
        <v>0</v>
      </c>
      <c r="O79" s="63" t="str">
        <f>IFERROR(ROUND($L79*VLOOKUP($M79,'Fast info vedlikeholdes sentral'!$B$15:$O$31,2,FALSE),0),"")</f>
        <v/>
      </c>
      <c r="P79" s="63" t="str">
        <f>IFERROR(ROUND($L79*VLOOKUP($M79,'Fast info vedlikeholdes sentral'!$B$15:$O$31,3,FALSE),0),"")</f>
        <v/>
      </c>
      <c r="Q79" s="63" t="str">
        <f>IFERROR(ROUND($L79*VLOOKUP($M79,'Fast info vedlikeholdes sentral'!$B$15:$O$31,4,FALSE),0),"")</f>
        <v/>
      </c>
      <c r="R79" s="63" t="str">
        <f>IFERROR(ROUND($L79*VLOOKUP($M79,'Fast info vedlikeholdes sentral'!$B$15:$O$31,5,FALSE),0),"")</f>
        <v/>
      </c>
      <c r="S79" s="63" t="str">
        <f>IFERROR(ROUND($L79*VLOOKUP($M79,'Fast info vedlikeholdes sentral'!$B$15:$O$31,6,FALSE),0),"")</f>
        <v/>
      </c>
      <c r="T79" s="63" t="str">
        <f>IFERROR(ROUND($L79*VLOOKUP($M79,'Fast info vedlikeholdes sentral'!$B$15:$O$31,7,FALSE),0),"")</f>
        <v/>
      </c>
      <c r="U79" s="63" t="str">
        <f>IFERROR(ROUND($L79*VLOOKUP($M79,'Fast info vedlikeholdes sentral'!$B$15:$O$31,8,FALSE),0),"")</f>
        <v/>
      </c>
      <c r="V79" s="63" t="str">
        <f>IFERROR(ROUND($L79*VLOOKUP($M79,'Fast info vedlikeholdes sentral'!$B$15:$O$31,9,FALSE),0),"")</f>
        <v/>
      </c>
      <c r="W79" s="63" t="str">
        <f>IFERROR(ROUND($L79*VLOOKUP($M79,'Fast info vedlikeholdes sentral'!$B$15:$O$31,10,FALSE),0),"")</f>
        <v/>
      </c>
      <c r="X79" s="63" t="str">
        <f>IFERROR(ROUND($L79*VLOOKUP($M79,'Fast info vedlikeholdes sentral'!$B$15:$O$31,11,FALSE),0),"")</f>
        <v/>
      </c>
      <c r="Y79" s="63" t="str">
        <f>IFERROR(ROUND($L79*VLOOKUP($M79,'Fast info vedlikeholdes sentral'!$B$15:$O$31,12,FALSE),0),"")</f>
        <v/>
      </c>
      <c r="Z79" s="63" t="str">
        <f>IFERROR(ROUND($L79*VLOOKUP($M79,'Fast info vedlikeholdes sentral'!$B$15:$O$31,13,FALSE),0),"")</f>
        <v/>
      </c>
      <c r="AA79" s="63" t="str">
        <f>IFERROR(ROUND($L79*VLOOKUP($M79,'Fast info vedlikeholdes sentral'!$B$15:$O$31,14,FALSE),0),"")</f>
        <v/>
      </c>
    </row>
    <row r="80" spans="1:27" ht="15.75" customHeight="1" x14ac:dyDescent="0.25">
      <c r="A80" s="22" t="str">
        <f t="shared" si="3"/>
        <v/>
      </c>
      <c r="B80" s="39" t="str">
        <f>IF(A80="group trans_id",MIN($B$28:B79)-1,"")</f>
        <v/>
      </c>
      <c r="C80" s="22">
        <v>0</v>
      </c>
      <c r="D80" s="27"/>
      <c r="E80" s="27" t="str">
        <f t="shared" si="5"/>
        <v/>
      </c>
      <c r="F80" s="27" t="str">
        <f t="shared" si="6"/>
        <v/>
      </c>
      <c r="G80" s="27" t="str">
        <f t="shared" si="7"/>
        <v/>
      </c>
      <c r="H80" s="27" t="str">
        <f t="shared" si="8"/>
        <v/>
      </c>
      <c r="I80" s="27"/>
      <c r="J80" s="27"/>
      <c r="K80" s="27"/>
      <c r="L80" s="62"/>
      <c r="M80" s="65"/>
      <c r="N80" s="62">
        <f t="shared" si="4"/>
        <v>0</v>
      </c>
      <c r="O80" s="63" t="str">
        <f>IFERROR(ROUND($L80*VLOOKUP($M80,'Fast info vedlikeholdes sentral'!$B$15:$O$31,2,FALSE),0),"")</f>
        <v/>
      </c>
      <c r="P80" s="63" t="str">
        <f>IFERROR(ROUND($L80*VLOOKUP($M80,'Fast info vedlikeholdes sentral'!$B$15:$O$31,3,FALSE),0),"")</f>
        <v/>
      </c>
      <c r="Q80" s="63" t="str">
        <f>IFERROR(ROUND($L80*VLOOKUP($M80,'Fast info vedlikeholdes sentral'!$B$15:$O$31,4,FALSE),0),"")</f>
        <v/>
      </c>
      <c r="R80" s="63" t="str">
        <f>IFERROR(ROUND($L80*VLOOKUP($M80,'Fast info vedlikeholdes sentral'!$B$15:$O$31,5,FALSE),0),"")</f>
        <v/>
      </c>
      <c r="S80" s="63" t="str">
        <f>IFERROR(ROUND($L80*VLOOKUP($M80,'Fast info vedlikeholdes sentral'!$B$15:$O$31,6,FALSE),0),"")</f>
        <v/>
      </c>
      <c r="T80" s="63" t="str">
        <f>IFERROR(ROUND($L80*VLOOKUP($M80,'Fast info vedlikeholdes sentral'!$B$15:$O$31,7,FALSE),0),"")</f>
        <v/>
      </c>
      <c r="U80" s="63" t="str">
        <f>IFERROR(ROUND($L80*VLOOKUP($M80,'Fast info vedlikeholdes sentral'!$B$15:$O$31,8,FALSE),0),"")</f>
        <v/>
      </c>
      <c r="V80" s="63" t="str">
        <f>IFERROR(ROUND($L80*VLOOKUP($M80,'Fast info vedlikeholdes sentral'!$B$15:$O$31,9,FALSE),0),"")</f>
        <v/>
      </c>
      <c r="W80" s="63" t="str">
        <f>IFERROR(ROUND($L80*VLOOKUP($M80,'Fast info vedlikeholdes sentral'!$B$15:$O$31,10,FALSE),0),"")</f>
        <v/>
      </c>
      <c r="X80" s="63" t="str">
        <f>IFERROR(ROUND($L80*VLOOKUP($M80,'Fast info vedlikeholdes sentral'!$B$15:$O$31,11,FALSE),0),"")</f>
        <v/>
      </c>
      <c r="Y80" s="63" t="str">
        <f>IFERROR(ROUND($L80*VLOOKUP($M80,'Fast info vedlikeholdes sentral'!$B$15:$O$31,12,FALSE),0),"")</f>
        <v/>
      </c>
      <c r="Z80" s="63" t="str">
        <f>IFERROR(ROUND($L80*VLOOKUP($M80,'Fast info vedlikeholdes sentral'!$B$15:$O$31,13,FALSE),0),"")</f>
        <v/>
      </c>
      <c r="AA80" s="63" t="str">
        <f>IFERROR(ROUND($L80*VLOOKUP($M80,'Fast info vedlikeholdes sentral'!$B$15:$O$31,14,FALSE),0),"")</f>
        <v/>
      </c>
    </row>
    <row r="81" spans="1:27" ht="15.75" customHeight="1" x14ac:dyDescent="0.25">
      <c r="A81" s="22" t="str">
        <f t="shared" si="3"/>
        <v/>
      </c>
      <c r="B81" s="39" t="str">
        <f>IF(A81="group trans_id",MIN($B$28:B80)-1,"")</f>
        <v/>
      </c>
      <c r="C81" s="22">
        <v>0</v>
      </c>
      <c r="D81" s="27"/>
      <c r="E81" s="27" t="str">
        <f t="shared" si="5"/>
        <v/>
      </c>
      <c r="F81" s="27" t="str">
        <f t="shared" si="6"/>
        <v/>
      </c>
      <c r="G81" s="27" t="str">
        <f t="shared" si="7"/>
        <v/>
      </c>
      <c r="H81" s="27" t="str">
        <f t="shared" si="8"/>
        <v/>
      </c>
      <c r="I81" s="27"/>
      <c r="J81" s="27"/>
      <c r="K81" s="27"/>
      <c r="L81" s="62"/>
      <c r="M81" s="65"/>
      <c r="N81" s="62">
        <f t="shared" si="4"/>
        <v>0</v>
      </c>
      <c r="O81" s="63" t="str">
        <f>IFERROR(ROUND($L81*VLOOKUP($M81,'Fast info vedlikeholdes sentral'!$B$15:$O$31,2,FALSE),0),"")</f>
        <v/>
      </c>
      <c r="P81" s="63" t="str">
        <f>IFERROR(ROUND($L81*VLOOKUP($M81,'Fast info vedlikeholdes sentral'!$B$15:$O$31,3,FALSE),0),"")</f>
        <v/>
      </c>
      <c r="Q81" s="63" t="str">
        <f>IFERROR(ROUND($L81*VLOOKUP($M81,'Fast info vedlikeholdes sentral'!$B$15:$O$31,4,FALSE),0),"")</f>
        <v/>
      </c>
      <c r="R81" s="63" t="str">
        <f>IFERROR(ROUND($L81*VLOOKUP($M81,'Fast info vedlikeholdes sentral'!$B$15:$O$31,5,FALSE),0),"")</f>
        <v/>
      </c>
      <c r="S81" s="63" t="str">
        <f>IFERROR(ROUND($L81*VLOOKUP($M81,'Fast info vedlikeholdes sentral'!$B$15:$O$31,6,FALSE),0),"")</f>
        <v/>
      </c>
      <c r="T81" s="63" t="str">
        <f>IFERROR(ROUND($L81*VLOOKUP($M81,'Fast info vedlikeholdes sentral'!$B$15:$O$31,7,FALSE),0),"")</f>
        <v/>
      </c>
      <c r="U81" s="63" t="str">
        <f>IFERROR(ROUND($L81*VLOOKUP($M81,'Fast info vedlikeholdes sentral'!$B$15:$O$31,8,FALSE),0),"")</f>
        <v/>
      </c>
      <c r="V81" s="63" t="str">
        <f>IFERROR(ROUND($L81*VLOOKUP($M81,'Fast info vedlikeholdes sentral'!$B$15:$O$31,9,FALSE),0),"")</f>
        <v/>
      </c>
      <c r="W81" s="63" t="str">
        <f>IFERROR(ROUND($L81*VLOOKUP($M81,'Fast info vedlikeholdes sentral'!$B$15:$O$31,10,FALSE),0),"")</f>
        <v/>
      </c>
      <c r="X81" s="63" t="str">
        <f>IFERROR(ROUND($L81*VLOOKUP($M81,'Fast info vedlikeholdes sentral'!$B$15:$O$31,11,FALSE),0),"")</f>
        <v/>
      </c>
      <c r="Y81" s="63" t="str">
        <f>IFERROR(ROUND($L81*VLOOKUP($M81,'Fast info vedlikeholdes sentral'!$B$15:$O$31,12,FALSE),0),"")</f>
        <v/>
      </c>
      <c r="Z81" s="63" t="str">
        <f>IFERROR(ROUND($L81*VLOOKUP($M81,'Fast info vedlikeholdes sentral'!$B$15:$O$31,13,FALSE),0),"")</f>
        <v/>
      </c>
      <c r="AA81" s="63" t="str">
        <f>IFERROR(ROUND($L81*VLOOKUP($M81,'Fast info vedlikeholdes sentral'!$B$15:$O$31,14,FALSE),0),"")</f>
        <v/>
      </c>
    </row>
    <row r="82" spans="1:27" ht="15.75" customHeight="1" x14ac:dyDescent="0.25">
      <c r="A82" s="22" t="str">
        <f t="shared" si="3"/>
        <v/>
      </c>
      <c r="B82" s="39" t="str">
        <f>IF(A82="group trans_id",MIN($B$28:B81)-1,"")</f>
        <v/>
      </c>
      <c r="C82" s="22">
        <v>0</v>
      </c>
      <c r="D82" s="27"/>
      <c r="E82" s="27" t="str">
        <f t="shared" si="5"/>
        <v/>
      </c>
      <c r="F82" s="27" t="str">
        <f t="shared" si="6"/>
        <v/>
      </c>
      <c r="G82" s="27" t="str">
        <f t="shared" si="7"/>
        <v/>
      </c>
      <c r="H82" s="27" t="str">
        <f t="shared" si="8"/>
        <v/>
      </c>
      <c r="I82" s="27"/>
      <c r="J82" s="27"/>
      <c r="K82" s="27"/>
      <c r="L82" s="62"/>
      <c r="M82" s="65"/>
      <c r="N82" s="62">
        <f t="shared" si="4"/>
        <v>0</v>
      </c>
      <c r="O82" s="63" t="str">
        <f>IFERROR(ROUND($L82*VLOOKUP($M82,'Fast info vedlikeholdes sentral'!$B$15:$O$31,2,FALSE),0),"")</f>
        <v/>
      </c>
      <c r="P82" s="63" t="str">
        <f>IFERROR(ROUND($L82*VLOOKUP($M82,'Fast info vedlikeholdes sentral'!$B$15:$O$31,3,FALSE),0),"")</f>
        <v/>
      </c>
      <c r="Q82" s="63" t="str">
        <f>IFERROR(ROUND($L82*VLOOKUP($M82,'Fast info vedlikeholdes sentral'!$B$15:$O$31,4,FALSE),0),"")</f>
        <v/>
      </c>
      <c r="R82" s="63" t="str">
        <f>IFERROR(ROUND($L82*VLOOKUP($M82,'Fast info vedlikeholdes sentral'!$B$15:$O$31,5,FALSE),0),"")</f>
        <v/>
      </c>
      <c r="S82" s="63" t="str">
        <f>IFERROR(ROUND($L82*VLOOKUP($M82,'Fast info vedlikeholdes sentral'!$B$15:$O$31,6,FALSE),0),"")</f>
        <v/>
      </c>
      <c r="T82" s="63" t="str">
        <f>IFERROR(ROUND($L82*VLOOKUP($M82,'Fast info vedlikeholdes sentral'!$B$15:$O$31,7,FALSE),0),"")</f>
        <v/>
      </c>
      <c r="U82" s="63" t="str">
        <f>IFERROR(ROUND($L82*VLOOKUP($M82,'Fast info vedlikeholdes sentral'!$B$15:$O$31,8,FALSE),0),"")</f>
        <v/>
      </c>
      <c r="V82" s="63" t="str">
        <f>IFERROR(ROUND($L82*VLOOKUP($M82,'Fast info vedlikeholdes sentral'!$B$15:$O$31,9,FALSE),0),"")</f>
        <v/>
      </c>
      <c r="W82" s="63" t="str">
        <f>IFERROR(ROUND($L82*VLOOKUP($M82,'Fast info vedlikeholdes sentral'!$B$15:$O$31,10,FALSE),0),"")</f>
        <v/>
      </c>
      <c r="X82" s="63" t="str">
        <f>IFERROR(ROUND($L82*VLOOKUP($M82,'Fast info vedlikeholdes sentral'!$B$15:$O$31,11,FALSE),0),"")</f>
        <v/>
      </c>
      <c r="Y82" s="63" t="str">
        <f>IFERROR(ROUND($L82*VLOOKUP($M82,'Fast info vedlikeholdes sentral'!$B$15:$O$31,12,FALSE),0),"")</f>
        <v/>
      </c>
      <c r="Z82" s="63" t="str">
        <f>IFERROR(ROUND($L82*VLOOKUP($M82,'Fast info vedlikeholdes sentral'!$B$15:$O$31,13,FALSE),0),"")</f>
        <v/>
      </c>
      <c r="AA82" s="63" t="str">
        <f>IFERROR(ROUND($L82*VLOOKUP($M82,'Fast info vedlikeholdes sentral'!$B$15:$O$31,14,FALSE),0),"")</f>
        <v/>
      </c>
    </row>
    <row r="83" spans="1:27" ht="15.75" customHeight="1" x14ac:dyDescent="0.25">
      <c r="A83" s="22" t="str">
        <f t="shared" si="3"/>
        <v/>
      </c>
      <c r="B83" s="39" t="str">
        <f>IF(A83="group trans_id",MIN($B$28:B82)-1,"")</f>
        <v/>
      </c>
      <c r="C83" s="22">
        <v>0</v>
      </c>
      <c r="D83" s="27"/>
      <c r="E83" s="27" t="str">
        <f t="shared" si="5"/>
        <v/>
      </c>
      <c r="F83" s="27" t="str">
        <f t="shared" si="6"/>
        <v/>
      </c>
      <c r="G83" s="27" t="str">
        <f t="shared" si="7"/>
        <v/>
      </c>
      <c r="H83" s="27" t="str">
        <f t="shared" si="8"/>
        <v/>
      </c>
      <c r="I83" s="27"/>
      <c r="J83" s="27"/>
      <c r="K83" s="27"/>
      <c r="L83" s="62"/>
      <c r="M83" s="65"/>
      <c r="N83" s="62">
        <f t="shared" si="4"/>
        <v>0</v>
      </c>
      <c r="O83" s="63" t="str">
        <f>IFERROR(ROUND($L83*VLOOKUP($M83,'Fast info vedlikeholdes sentral'!$B$15:$O$31,2,FALSE),0),"")</f>
        <v/>
      </c>
      <c r="P83" s="63" t="str">
        <f>IFERROR(ROUND($L83*VLOOKUP($M83,'Fast info vedlikeholdes sentral'!$B$15:$O$31,3,FALSE),0),"")</f>
        <v/>
      </c>
      <c r="Q83" s="63" t="str">
        <f>IFERROR(ROUND($L83*VLOOKUP($M83,'Fast info vedlikeholdes sentral'!$B$15:$O$31,4,FALSE),0),"")</f>
        <v/>
      </c>
      <c r="R83" s="63" t="str">
        <f>IFERROR(ROUND($L83*VLOOKUP($M83,'Fast info vedlikeholdes sentral'!$B$15:$O$31,5,FALSE),0),"")</f>
        <v/>
      </c>
      <c r="S83" s="63" t="str">
        <f>IFERROR(ROUND($L83*VLOOKUP($M83,'Fast info vedlikeholdes sentral'!$B$15:$O$31,6,FALSE),0),"")</f>
        <v/>
      </c>
      <c r="T83" s="63" t="str">
        <f>IFERROR(ROUND($L83*VLOOKUP($M83,'Fast info vedlikeholdes sentral'!$B$15:$O$31,7,FALSE),0),"")</f>
        <v/>
      </c>
      <c r="U83" s="63" t="str">
        <f>IFERROR(ROUND($L83*VLOOKUP($M83,'Fast info vedlikeholdes sentral'!$B$15:$O$31,8,FALSE),0),"")</f>
        <v/>
      </c>
      <c r="V83" s="63" t="str">
        <f>IFERROR(ROUND($L83*VLOOKUP($M83,'Fast info vedlikeholdes sentral'!$B$15:$O$31,9,FALSE),0),"")</f>
        <v/>
      </c>
      <c r="W83" s="63" t="str">
        <f>IFERROR(ROUND($L83*VLOOKUP($M83,'Fast info vedlikeholdes sentral'!$B$15:$O$31,10,FALSE),0),"")</f>
        <v/>
      </c>
      <c r="X83" s="63" t="str">
        <f>IFERROR(ROUND($L83*VLOOKUP($M83,'Fast info vedlikeholdes sentral'!$B$15:$O$31,11,FALSE),0),"")</f>
        <v/>
      </c>
      <c r="Y83" s="63" t="str">
        <f>IFERROR(ROUND($L83*VLOOKUP($M83,'Fast info vedlikeholdes sentral'!$B$15:$O$31,12,FALSE),0),"")</f>
        <v/>
      </c>
      <c r="Z83" s="63" t="str">
        <f>IFERROR(ROUND($L83*VLOOKUP($M83,'Fast info vedlikeholdes sentral'!$B$15:$O$31,13,FALSE),0),"")</f>
        <v/>
      </c>
      <c r="AA83" s="63" t="str">
        <f>IFERROR(ROUND($L83*VLOOKUP($M83,'Fast info vedlikeholdes sentral'!$B$15:$O$31,14,FALSE),0),"")</f>
        <v/>
      </c>
    </row>
    <row r="84" spans="1:27" ht="15.75" customHeight="1" x14ac:dyDescent="0.25">
      <c r="A84" s="22" t="str">
        <f t="shared" si="3"/>
        <v/>
      </c>
      <c r="B84" s="39" t="str">
        <f>IF(A84="group trans_id",MIN($B$28:B83)-1,"")</f>
        <v/>
      </c>
      <c r="C84" s="22">
        <v>0</v>
      </c>
      <c r="D84" s="27"/>
      <c r="E84" s="27" t="str">
        <f t="shared" si="5"/>
        <v/>
      </c>
      <c r="F84" s="27" t="str">
        <f t="shared" si="6"/>
        <v/>
      </c>
      <c r="G84" s="27" t="str">
        <f t="shared" si="7"/>
        <v/>
      </c>
      <c r="H84" s="27" t="str">
        <f t="shared" si="8"/>
        <v/>
      </c>
      <c r="I84" s="27"/>
      <c r="J84" s="27"/>
      <c r="K84" s="27"/>
      <c r="L84" s="62"/>
      <c r="M84" s="65"/>
      <c r="N84" s="62">
        <f t="shared" si="4"/>
        <v>0</v>
      </c>
      <c r="O84" s="63" t="str">
        <f>IFERROR(ROUND($L84*VLOOKUP($M84,'Fast info vedlikeholdes sentral'!$B$15:$O$31,2,FALSE),0),"")</f>
        <v/>
      </c>
      <c r="P84" s="63" t="str">
        <f>IFERROR(ROUND($L84*VLOOKUP($M84,'Fast info vedlikeholdes sentral'!$B$15:$O$31,3,FALSE),0),"")</f>
        <v/>
      </c>
      <c r="Q84" s="63" t="str">
        <f>IFERROR(ROUND($L84*VLOOKUP($M84,'Fast info vedlikeholdes sentral'!$B$15:$O$31,4,FALSE),0),"")</f>
        <v/>
      </c>
      <c r="R84" s="63" t="str">
        <f>IFERROR(ROUND($L84*VLOOKUP($M84,'Fast info vedlikeholdes sentral'!$B$15:$O$31,5,FALSE),0),"")</f>
        <v/>
      </c>
      <c r="S84" s="63" t="str">
        <f>IFERROR(ROUND($L84*VLOOKUP($M84,'Fast info vedlikeholdes sentral'!$B$15:$O$31,6,FALSE),0),"")</f>
        <v/>
      </c>
      <c r="T84" s="63" t="str">
        <f>IFERROR(ROUND($L84*VLOOKUP($M84,'Fast info vedlikeholdes sentral'!$B$15:$O$31,7,FALSE),0),"")</f>
        <v/>
      </c>
      <c r="U84" s="63" t="str">
        <f>IFERROR(ROUND($L84*VLOOKUP($M84,'Fast info vedlikeholdes sentral'!$B$15:$O$31,8,FALSE),0),"")</f>
        <v/>
      </c>
      <c r="V84" s="63" t="str">
        <f>IFERROR(ROUND($L84*VLOOKUP($M84,'Fast info vedlikeholdes sentral'!$B$15:$O$31,9,FALSE),0),"")</f>
        <v/>
      </c>
      <c r="W84" s="63" t="str">
        <f>IFERROR(ROUND($L84*VLOOKUP($M84,'Fast info vedlikeholdes sentral'!$B$15:$O$31,10,FALSE),0),"")</f>
        <v/>
      </c>
      <c r="X84" s="63" t="str">
        <f>IFERROR(ROUND($L84*VLOOKUP($M84,'Fast info vedlikeholdes sentral'!$B$15:$O$31,11,FALSE),0),"")</f>
        <v/>
      </c>
      <c r="Y84" s="63" t="str">
        <f>IFERROR(ROUND($L84*VLOOKUP($M84,'Fast info vedlikeholdes sentral'!$B$15:$O$31,12,FALSE),0),"")</f>
        <v/>
      </c>
      <c r="Z84" s="63" t="str">
        <f>IFERROR(ROUND($L84*VLOOKUP($M84,'Fast info vedlikeholdes sentral'!$B$15:$O$31,13,FALSE),0),"")</f>
        <v/>
      </c>
      <c r="AA84" s="63" t="str">
        <f>IFERROR(ROUND($L84*VLOOKUP($M84,'Fast info vedlikeholdes sentral'!$B$15:$O$31,14,FALSE),0),"")</f>
        <v/>
      </c>
    </row>
    <row r="85" spans="1:27" ht="15.75" customHeight="1" x14ac:dyDescent="0.25">
      <c r="A85" s="22" t="str">
        <f t="shared" si="3"/>
        <v/>
      </c>
      <c r="B85" s="39" t="str">
        <f>IF(A85="group trans_id",MIN($B$28:B84)-1,"")</f>
        <v/>
      </c>
      <c r="C85" s="22">
        <v>0</v>
      </c>
      <c r="D85" s="27"/>
      <c r="E85" s="27" t="str">
        <f t="shared" si="5"/>
        <v/>
      </c>
      <c r="F85" s="27" t="str">
        <f t="shared" si="6"/>
        <v/>
      </c>
      <c r="G85" s="27" t="str">
        <f t="shared" si="7"/>
        <v/>
      </c>
      <c r="H85" s="27" t="str">
        <f t="shared" si="8"/>
        <v/>
      </c>
      <c r="I85" s="27"/>
      <c r="J85" s="27"/>
      <c r="K85" s="27"/>
      <c r="L85" s="62"/>
      <c r="M85" s="65"/>
      <c r="N85" s="62">
        <f t="shared" si="4"/>
        <v>0</v>
      </c>
      <c r="O85" s="63" t="str">
        <f>IFERROR(ROUND($L85*VLOOKUP($M85,'Fast info vedlikeholdes sentral'!$B$15:$O$31,2,FALSE),0),"")</f>
        <v/>
      </c>
      <c r="P85" s="63" t="str">
        <f>IFERROR(ROUND($L85*VLOOKUP($M85,'Fast info vedlikeholdes sentral'!$B$15:$O$31,3,FALSE),0),"")</f>
        <v/>
      </c>
      <c r="Q85" s="63" t="str">
        <f>IFERROR(ROUND($L85*VLOOKUP($M85,'Fast info vedlikeholdes sentral'!$B$15:$O$31,4,FALSE),0),"")</f>
        <v/>
      </c>
      <c r="R85" s="63" t="str">
        <f>IFERROR(ROUND($L85*VLOOKUP($M85,'Fast info vedlikeholdes sentral'!$B$15:$O$31,5,FALSE),0),"")</f>
        <v/>
      </c>
      <c r="S85" s="63" t="str">
        <f>IFERROR(ROUND($L85*VLOOKUP($M85,'Fast info vedlikeholdes sentral'!$B$15:$O$31,6,FALSE),0),"")</f>
        <v/>
      </c>
      <c r="T85" s="63" t="str">
        <f>IFERROR(ROUND($L85*VLOOKUP($M85,'Fast info vedlikeholdes sentral'!$B$15:$O$31,7,FALSE),0),"")</f>
        <v/>
      </c>
      <c r="U85" s="63" t="str">
        <f>IFERROR(ROUND($L85*VLOOKUP($M85,'Fast info vedlikeholdes sentral'!$B$15:$O$31,8,FALSE),0),"")</f>
        <v/>
      </c>
      <c r="V85" s="63" t="str">
        <f>IFERROR(ROUND($L85*VLOOKUP($M85,'Fast info vedlikeholdes sentral'!$B$15:$O$31,9,FALSE),0),"")</f>
        <v/>
      </c>
      <c r="W85" s="63" t="str">
        <f>IFERROR(ROUND($L85*VLOOKUP($M85,'Fast info vedlikeholdes sentral'!$B$15:$O$31,10,FALSE),0),"")</f>
        <v/>
      </c>
      <c r="X85" s="63" t="str">
        <f>IFERROR(ROUND($L85*VLOOKUP($M85,'Fast info vedlikeholdes sentral'!$B$15:$O$31,11,FALSE),0),"")</f>
        <v/>
      </c>
      <c r="Y85" s="63" t="str">
        <f>IFERROR(ROUND($L85*VLOOKUP($M85,'Fast info vedlikeholdes sentral'!$B$15:$O$31,12,FALSE),0),"")</f>
        <v/>
      </c>
      <c r="Z85" s="63" t="str">
        <f>IFERROR(ROUND($L85*VLOOKUP($M85,'Fast info vedlikeholdes sentral'!$B$15:$O$31,13,FALSE),0),"")</f>
        <v/>
      </c>
      <c r="AA85" s="63" t="str">
        <f>IFERROR(ROUND($L85*VLOOKUP($M85,'Fast info vedlikeholdes sentral'!$B$15:$O$31,14,FALSE),0),"")</f>
        <v/>
      </c>
    </row>
    <row r="86" spans="1:27" ht="15.75" customHeight="1" x14ac:dyDescent="0.25">
      <c r="A86" s="22" t="str">
        <f t="shared" si="3"/>
        <v/>
      </c>
      <c r="B86" s="39" t="str">
        <f>IF(A86="group trans_id",MIN($B$28:B85)-1,"")</f>
        <v/>
      </c>
      <c r="C86" s="22">
        <v>0</v>
      </c>
      <c r="D86" s="27"/>
      <c r="E86" s="27" t="str">
        <f t="shared" si="5"/>
        <v/>
      </c>
      <c r="F86" s="27" t="str">
        <f t="shared" si="6"/>
        <v/>
      </c>
      <c r="G86" s="27" t="str">
        <f t="shared" si="7"/>
        <v/>
      </c>
      <c r="H86" s="27" t="str">
        <f t="shared" si="8"/>
        <v/>
      </c>
      <c r="I86" s="27"/>
      <c r="J86" s="27"/>
      <c r="K86" s="27"/>
      <c r="L86" s="62"/>
      <c r="M86" s="65"/>
      <c r="N86" s="62">
        <f t="shared" si="4"/>
        <v>0</v>
      </c>
      <c r="O86" s="63" t="str">
        <f>IFERROR(ROUND($L86*VLOOKUP($M86,'Fast info vedlikeholdes sentral'!$B$15:$O$31,2,FALSE),0),"")</f>
        <v/>
      </c>
      <c r="P86" s="63" t="str">
        <f>IFERROR(ROUND($L86*VLOOKUP($M86,'Fast info vedlikeholdes sentral'!$B$15:$O$31,3,FALSE),0),"")</f>
        <v/>
      </c>
      <c r="Q86" s="63" t="str">
        <f>IFERROR(ROUND($L86*VLOOKUP($M86,'Fast info vedlikeholdes sentral'!$B$15:$O$31,4,FALSE),0),"")</f>
        <v/>
      </c>
      <c r="R86" s="63" t="str">
        <f>IFERROR(ROUND($L86*VLOOKUP($M86,'Fast info vedlikeholdes sentral'!$B$15:$O$31,5,FALSE),0),"")</f>
        <v/>
      </c>
      <c r="S86" s="63" t="str">
        <f>IFERROR(ROUND($L86*VLOOKUP($M86,'Fast info vedlikeholdes sentral'!$B$15:$O$31,6,FALSE),0),"")</f>
        <v/>
      </c>
      <c r="T86" s="63" t="str">
        <f>IFERROR(ROUND($L86*VLOOKUP($M86,'Fast info vedlikeholdes sentral'!$B$15:$O$31,7,FALSE),0),"")</f>
        <v/>
      </c>
      <c r="U86" s="63" t="str">
        <f>IFERROR(ROUND($L86*VLOOKUP($M86,'Fast info vedlikeholdes sentral'!$B$15:$O$31,8,FALSE),0),"")</f>
        <v/>
      </c>
      <c r="V86" s="63" t="str">
        <f>IFERROR(ROUND($L86*VLOOKUP($M86,'Fast info vedlikeholdes sentral'!$B$15:$O$31,9,FALSE),0),"")</f>
        <v/>
      </c>
      <c r="W86" s="63" t="str">
        <f>IFERROR(ROUND($L86*VLOOKUP($M86,'Fast info vedlikeholdes sentral'!$B$15:$O$31,10,FALSE),0),"")</f>
        <v/>
      </c>
      <c r="X86" s="63" t="str">
        <f>IFERROR(ROUND($L86*VLOOKUP($M86,'Fast info vedlikeholdes sentral'!$B$15:$O$31,11,FALSE),0),"")</f>
        <v/>
      </c>
      <c r="Y86" s="63" t="str">
        <f>IFERROR(ROUND($L86*VLOOKUP($M86,'Fast info vedlikeholdes sentral'!$B$15:$O$31,12,FALSE),0),"")</f>
        <v/>
      </c>
      <c r="Z86" s="63" t="str">
        <f>IFERROR(ROUND($L86*VLOOKUP($M86,'Fast info vedlikeholdes sentral'!$B$15:$O$31,13,FALSE),0),"")</f>
        <v/>
      </c>
      <c r="AA86" s="63" t="str">
        <f>IFERROR(ROUND($L86*VLOOKUP($M86,'Fast info vedlikeholdes sentral'!$B$15:$O$31,14,FALSE),0),"")</f>
        <v/>
      </c>
    </row>
    <row r="87" spans="1:27" ht="15.75" customHeight="1" x14ac:dyDescent="0.25">
      <c r="A87" s="22" t="str">
        <f t="shared" si="3"/>
        <v/>
      </c>
      <c r="B87" s="39" t="str">
        <f>IF(A87="group trans_id",MIN($B$28:B86)-1,"")</f>
        <v/>
      </c>
      <c r="C87" s="22">
        <v>0</v>
      </c>
      <c r="D87" s="27"/>
      <c r="E87" s="27" t="str">
        <f t="shared" si="5"/>
        <v/>
      </c>
      <c r="F87" s="27" t="str">
        <f t="shared" si="6"/>
        <v/>
      </c>
      <c r="G87" s="27" t="str">
        <f t="shared" si="7"/>
        <v/>
      </c>
      <c r="H87" s="27" t="str">
        <f t="shared" si="8"/>
        <v/>
      </c>
      <c r="I87" s="27"/>
      <c r="J87" s="27"/>
      <c r="K87" s="27"/>
      <c r="L87" s="62"/>
      <c r="M87" s="65"/>
      <c r="N87" s="62">
        <f t="shared" si="4"/>
        <v>0</v>
      </c>
      <c r="O87" s="63" t="str">
        <f>IFERROR(ROUND($L87*VLOOKUP($M87,'Fast info vedlikeholdes sentral'!$B$15:$O$31,2,FALSE),0),"")</f>
        <v/>
      </c>
      <c r="P87" s="63" t="str">
        <f>IFERROR(ROUND($L87*VLOOKUP($M87,'Fast info vedlikeholdes sentral'!$B$15:$O$31,3,FALSE),0),"")</f>
        <v/>
      </c>
      <c r="Q87" s="63" t="str">
        <f>IFERROR(ROUND($L87*VLOOKUP($M87,'Fast info vedlikeholdes sentral'!$B$15:$O$31,4,FALSE),0),"")</f>
        <v/>
      </c>
      <c r="R87" s="63" t="str">
        <f>IFERROR(ROUND($L87*VLOOKUP($M87,'Fast info vedlikeholdes sentral'!$B$15:$O$31,5,FALSE),0),"")</f>
        <v/>
      </c>
      <c r="S87" s="63" t="str">
        <f>IFERROR(ROUND($L87*VLOOKUP($M87,'Fast info vedlikeholdes sentral'!$B$15:$O$31,6,FALSE),0),"")</f>
        <v/>
      </c>
      <c r="T87" s="63" t="str">
        <f>IFERROR(ROUND($L87*VLOOKUP($M87,'Fast info vedlikeholdes sentral'!$B$15:$O$31,7,FALSE),0),"")</f>
        <v/>
      </c>
      <c r="U87" s="63" t="str">
        <f>IFERROR(ROUND($L87*VLOOKUP($M87,'Fast info vedlikeholdes sentral'!$B$15:$O$31,8,FALSE),0),"")</f>
        <v/>
      </c>
      <c r="V87" s="63" t="str">
        <f>IFERROR(ROUND($L87*VLOOKUP($M87,'Fast info vedlikeholdes sentral'!$B$15:$O$31,9,FALSE),0),"")</f>
        <v/>
      </c>
      <c r="W87" s="63" t="str">
        <f>IFERROR(ROUND($L87*VLOOKUP($M87,'Fast info vedlikeholdes sentral'!$B$15:$O$31,10,FALSE),0),"")</f>
        <v/>
      </c>
      <c r="X87" s="63" t="str">
        <f>IFERROR(ROUND($L87*VLOOKUP($M87,'Fast info vedlikeholdes sentral'!$B$15:$O$31,11,FALSE),0),"")</f>
        <v/>
      </c>
      <c r="Y87" s="63" t="str">
        <f>IFERROR(ROUND($L87*VLOOKUP($M87,'Fast info vedlikeholdes sentral'!$B$15:$O$31,12,FALSE),0),"")</f>
        <v/>
      </c>
      <c r="Z87" s="63" t="str">
        <f>IFERROR(ROUND($L87*VLOOKUP($M87,'Fast info vedlikeholdes sentral'!$B$15:$O$31,13,FALSE),0),"")</f>
        <v/>
      </c>
      <c r="AA87" s="63" t="str">
        <f>IFERROR(ROUND($L87*VLOOKUP($M87,'Fast info vedlikeholdes sentral'!$B$15:$O$31,14,FALSE),0),"")</f>
        <v/>
      </c>
    </row>
    <row r="88" spans="1:27" ht="15.75" customHeight="1" x14ac:dyDescent="0.25">
      <c r="A88" s="22" t="str">
        <f t="shared" si="3"/>
        <v/>
      </c>
      <c r="B88" s="39" t="str">
        <f>IF(A88="group trans_id",MIN($B$28:B87)-1,"")</f>
        <v/>
      </c>
      <c r="C88" s="22">
        <v>0</v>
      </c>
      <c r="D88" s="27"/>
      <c r="E88" s="27" t="str">
        <f t="shared" si="5"/>
        <v/>
      </c>
      <c r="F88" s="27" t="str">
        <f t="shared" si="6"/>
        <v/>
      </c>
      <c r="G88" s="27" t="str">
        <f t="shared" si="7"/>
        <v/>
      </c>
      <c r="H88" s="27" t="str">
        <f t="shared" si="8"/>
        <v/>
      </c>
      <c r="I88" s="27"/>
      <c r="J88" s="27"/>
      <c r="K88" s="27"/>
      <c r="L88" s="62"/>
      <c r="M88" s="65"/>
      <c r="N88" s="62">
        <f t="shared" si="4"/>
        <v>0</v>
      </c>
      <c r="O88" s="63" t="str">
        <f>IFERROR(ROUND($L88*VLOOKUP($M88,'Fast info vedlikeholdes sentral'!$B$15:$O$31,2,FALSE),0),"")</f>
        <v/>
      </c>
      <c r="P88" s="63" t="str">
        <f>IFERROR(ROUND($L88*VLOOKUP($M88,'Fast info vedlikeholdes sentral'!$B$15:$O$31,3,FALSE),0),"")</f>
        <v/>
      </c>
      <c r="Q88" s="63" t="str">
        <f>IFERROR(ROUND($L88*VLOOKUP($M88,'Fast info vedlikeholdes sentral'!$B$15:$O$31,4,FALSE),0),"")</f>
        <v/>
      </c>
      <c r="R88" s="63" t="str">
        <f>IFERROR(ROUND($L88*VLOOKUP($M88,'Fast info vedlikeholdes sentral'!$B$15:$O$31,5,FALSE),0),"")</f>
        <v/>
      </c>
      <c r="S88" s="63" t="str">
        <f>IFERROR(ROUND($L88*VLOOKUP($M88,'Fast info vedlikeholdes sentral'!$B$15:$O$31,6,FALSE),0),"")</f>
        <v/>
      </c>
      <c r="T88" s="63" t="str">
        <f>IFERROR(ROUND($L88*VLOOKUP($M88,'Fast info vedlikeholdes sentral'!$B$15:$O$31,7,FALSE),0),"")</f>
        <v/>
      </c>
      <c r="U88" s="63" t="str">
        <f>IFERROR(ROUND($L88*VLOOKUP($M88,'Fast info vedlikeholdes sentral'!$B$15:$O$31,8,FALSE),0),"")</f>
        <v/>
      </c>
      <c r="V88" s="63" t="str">
        <f>IFERROR(ROUND($L88*VLOOKUP($M88,'Fast info vedlikeholdes sentral'!$B$15:$O$31,9,FALSE),0),"")</f>
        <v/>
      </c>
      <c r="W88" s="63" t="str">
        <f>IFERROR(ROUND($L88*VLOOKUP($M88,'Fast info vedlikeholdes sentral'!$B$15:$O$31,10,FALSE),0),"")</f>
        <v/>
      </c>
      <c r="X88" s="63" t="str">
        <f>IFERROR(ROUND($L88*VLOOKUP($M88,'Fast info vedlikeholdes sentral'!$B$15:$O$31,11,FALSE),0),"")</f>
        <v/>
      </c>
      <c r="Y88" s="63" t="str">
        <f>IFERROR(ROUND($L88*VLOOKUP($M88,'Fast info vedlikeholdes sentral'!$B$15:$O$31,12,FALSE),0),"")</f>
        <v/>
      </c>
      <c r="Z88" s="63" t="str">
        <f>IFERROR(ROUND($L88*VLOOKUP($M88,'Fast info vedlikeholdes sentral'!$B$15:$O$31,13,FALSE),0),"")</f>
        <v/>
      </c>
      <c r="AA88" s="63" t="str">
        <f>IFERROR(ROUND($L88*VLOOKUP($M88,'Fast info vedlikeholdes sentral'!$B$15:$O$31,14,FALSE),0),"")</f>
        <v/>
      </c>
    </row>
    <row r="89" spans="1:27" ht="15.75" customHeight="1" x14ac:dyDescent="0.25">
      <c r="A89" s="22" t="str">
        <f t="shared" si="3"/>
        <v/>
      </c>
      <c r="B89" s="39" t="str">
        <f>IF(A89="group trans_id",MIN($B$28:B88)-1,"")</f>
        <v/>
      </c>
      <c r="C89" s="22">
        <v>0</v>
      </c>
      <c r="D89" s="27"/>
      <c r="E89" s="27" t="str">
        <f t="shared" si="5"/>
        <v/>
      </c>
      <c r="F89" s="27" t="str">
        <f t="shared" si="6"/>
        <v/>
      </c>
      <c r="G89" s="27" t="str">
        <f t="shared" si="7"/>
        <v/>
      </c>
      <c r="H89" s="27" t="str">
        <f t="shared" si="8"/>
        <v/>
      </c>
      <c r="I89" s="27"/>
      <c r="J89" s="27"/>
      <c r="K89" s="27"/>
      <c r="L89" s="62"/>
      <c r="M89" s="65"/>
      <c r="N89" s="62">
        <f t="shared" si="4"/>
        <v>0</v>
      </c>
      <c r="O89" s="63" t="str">
        <f>IFERROR(ROUND($L89*VLOOKUP($M89,'Fast info vedlikeholdes sentral'!$B$15:$O$31,2,FALSE),0),"")</f>
        <v/>
      </c>
      <c r="P89" s="63" t="str">
        <f>IFERROR(ROUND($L89*VLOOKUP($M89,'Fast info vedlikeholdes sentral'!$B$15:$O$31,3,FALSE),0),"")</f>
        <v/>
      </c>
      <c r="Q89" s="63" t="str">
        <f>IFERROR(ROUND($L89*VLOOKUP($M89,'Fast info vedlikeholdes sentral'!$B$15:$O$31,4,FALSE),0),"")</f>
        <v/>
      </c>
      <c r="R89" s="63" t="str">
        <f>IFERROR(ROUND($L89*VLOOKUP($M89,'Fast info vedlikeholdes sentral'!$B$15:$O$31,5,FALSE),0),"")</f>
        <v/>
      </c>
      <c r="S89" s="63" t="str">
        <f>IFERROR(ROUND($L89*VLOOKUP($M89,'Fast info vedlikeholdes sentral'!$B$15:$O$31,6,FALSE),0),"")</f>
        <v/>
      </c>
      <c r="T89" s="63" t="str">
        <f>IFERROR(ROUND($L89*VLOOKUP($M89,'Fast info vedlikeholdes sentral'!$B$15:$O$31,7,FALSE),0),"")</f>
        <v/>
      </c>
      <c r="U89" s="63" t="str">
        <f>IFERROR(ROUND($L89*VLOOKUP($M89,'Fast info vedlikeholdes sentral'!$B$15:$O$31,8,FALSE),0),"")</f>
        <v/>
      </c>
      <c r="V89" s="63" t="str">
        <f>IFERROR(ROUND($L89*VLOOKUP($M89,'Fast info vedlikeholdes sentral'!$B$15:$O$31,9,FALSE),0),"")</f>
        <v/>
      </c>
      <c r="W89" s="63" t="str">
        <f>IFERROR(ROUND($L89*VLOOKUP($M89,'Fast info vedlikeholdes sentral'!$B$15:$O$31,10,FALSE),0),"")</f>
        <v/>
      </c>
      <c r="X89" s="63" t="str">
        <f>IFERROR(ROUND($L89*VLOOKUP($M89,'Fast info vedlikeholdes sentral'!$B$15:$O$31,11,FALSE),0),"")</f>
        <v/>
      </c>
      <c r="Y89" s="63" t="str">
        <f>IFERROR(ROUND($L89*VLOOKUP($M89,'Fast info vedlikeholdes sentral'!$B$15:$O$31,12,FALSE),0),"")</f>
        <v/>
      </c>
      <c r="Z89" s="63" t="str">
        <f>IFERROR(ROUND($L89*VLOOKUP($M89,'Fast info vedlikeholdes sentral'!$B$15:$O$31,13,FALSE),0),"")</f>
        <v/>
      </c>
      <c r="AA89" s="63" t="str">
        <f>IFERROR(ROUND($L89*VLOOKUP($M89,'Fast info vedlikeholdes sentral'!$B$15:$O$31,14,FALSE),0),"")</f>
        <v/>
      </c>
    </row>
    <row r="90" spans="1:27" ht="15.75" customHeight="1" x14ac:dyDescent="0.25">
      <c r="A90" s="22" t="str">
        <f t="shared" si="3"/>
        <v/>
      </c>
      <c r="B90" s="39" t="str">
        <f>IF(A90="group trans_id",MIN($B$28:B89)-1,"")</f>
        <v/>
      </c>
      <c r="C90" s="22">
        <v>0</v>
      </c>
      <c r="D90" s="27"/>
      <c r="E90" s="27" t="str">
        <f t="shared" si="5"/>
        <v/>
      </c>
      <c r="F90" s="27" t="str">
        <f t="shared" si="6"/>
        <v/>
      </c>
      <c r="G90" s="27" t="str">
        <f t="shared" si="7"/>
        <v/>
      </c>
      <c r="H90" s="27" t="str">
        <f t="shared" si="8"/>
        <v/>
      </c>
      <c r="I90" s="27"/>
      <c r="J90" s="27"/>
      <c r="K90" s="27"/>
      <c r="L90" s="62"/>
      <c r="M90" s="65"/>
      <c r="N90" s="62">
        <f t="shared" si="4"/>
        <v>0</v>
      </c>
      <c r="O90" s="63" t="str">
        <f>IFERROR(ROUND($L90*VLOOKUP($M90,'Fast info vedlikeholdes sentral'!$B$15:$O$31,2,FALSE),0),"")</f>
        <v/>
      </c>
      <c r="P90" s="63" t="str">
        <f>IFERROR(ROUND($L90*VLOOKUP($M90,'Fast info vedlikeholdes sentral'!$B$15:$O$31,3,FALSE),0),"")</f>
        <v/>
      </c>
      <c r="Q90" s="63" t="str">
        <f>IFERROR(ROUND($L90*VLOOKUP($M90,'Fast info vedlikeholdes sentral'!$B$15:$O$31,4,FALSE),0),"")</f>
        <v/>
      </c>
      <c r="R90" s="63" t="str">
        <f>IFERROR(ROUND($L90*VLOOKUP($M90,'Fast info vedlikeholdes sentral'!$B$15:$O$31,5,FALSE),0),"")</f>
        <v/>
      </c>
      <c r="S90" s="63" t="str">
        <f>IFERROR(ROUND($L90*VLOOKUP($M90,'Fast info vedlikeholdes sentral'!$B$15:$O$31,6,FALSE),0),"")</f>
        <v/>
      </c>
      <c r="T90" s="63" t="str">
        <f>IFERROR(ROUND($L90*VLOOKUP($M90,'Fast info vedlikeholdes sentral'!$B$15:$O$31,7,FALSE),0),"")</f>
        <v/>
      </c>
      <c r="U90" s="63" t="str">
        <f>IFERROR(ROUND($L90*VLOOKUP($M90,'Fast info vedlikeholdes sentral'!$B$15:$O$31,8,FALSE),0),"")</f>
        <v/>
      </c>
      <c r="V90" s="63" t="str">
        <f>IFERROR(ROUND($L90*VLOOKUP($M90,'Fast info vedlikeholdes sentral'!$B$15:$O$31,9,FALSE),0),"")</f>
        <v/>
      </c>
      <c r="W90" s="63" t="str">
        <f>IFERROR(ROUND($L90*VLOOKUP($M90,'Fast info vedlikeholdes sentral'!$B$15:$O$31,10,FALSE),0),"")</f>
        <v/>
      </c>
      <c r="X90" s="63" t="str">
        <f>IFERROR(ROUND($L90*VLOOKUP($M90,'Fast info vedlikeholdes sentral'!$B$15:$O$31,11,FALSE),0),"")</f>
        <v/>
      </c>
      <c r="Y90" s="63" t="str">
        <f>IFERROR(ROUND($L90*VLOOKUP($M90,'Fast info vedlikeholdes sentral'!$B$15:$O$31,12,FALSE),0),"")</f>
        <v/>
      </c>
      <c r="Z90" s="63" t="str">
        <f>IFERROR(ROUND($L90*VLOOKUP($M90,'Fast info vedlikeholdes sentral'!$B$15:$O$31,13,FALSE),0),"")</f>
        <v/>
      </c>
      <c r="AA90" s="63" t="str">
        <f>IFERROR(ROUND($L90*VLOOKUP($M90,'Fast info vedlikeholdes sentral'!$B$15:$O$31,14,FALSE),0),"")</f>
        <v/>
      </c>
    </row>
    <row r="91" spans="1:27" ht="15.75" customHeight="1" x14ac:dyDescent="0.25">
      <c r="A91" s="22" t="str">
        <f t="shared" si="3"/>
        <v/>
      </c>
      <c r="B91" s="39" t="str">
        <f>IF(A91="group trans_id",MIN($B$28:B90)-1,"")</f>
        <v/>
      </c>
      <c r="C91" s="22">
        <v>0</v>
      </c>
      <c r="D91" s="27"/>
      <c r="E91" s="27" t="str">
        <f t="shared" si="5"/>
        <v/>
      </c>
      <c r="F91" s="27" t="str">
        <f t="shared" si="6"/>
        <v/>
      </c>
      <c r="G91" s="27" t="str">
        <f t="shared" si="7"/>
        <v/>
      </c>
      <c r="H91" s="27" t="str">
        <f t="shared" si="8"/>
        <v/>
      </c>
      <c r="I91" s="27"/>
      <c r="J91" s="27"/>
      <c r="K91" s="27"/>
      <c r="L91" s="62"/>
      <c r="M91" s="65"/>
      <c r="N91" s="62">
        <f t="shared" si="4"/>
        <v>0</v>
      </c>
      <c r="O91" s="63" t="str">
        <f>IFERROR(ROUND($L91*VLOOKUP($M91,'Fast info vedlikeholdes sentral'!$B$15:$O$31,2,FALSE),0),"")</f>
        <v/>
      </c>
      <c r="P91" s="63" t="str">
        <f>IFERROR(ROUND($L91*VLOOKUP($M91,'Fast info vedlikeholdes sentral'!$B$15:$O$31,3,FALSE),0),"")</f>
        <v/>
      </c>
      <c r="Q91" s="63" t="str">
        <f>IFERROR(ROUND($L91*VLOOKUP($M91,'Fast info vedlikeholdes sentral'!$B$15:$O$31,4,FALSE),0),"")</f>
        <v/>
      </c>
      <c r="R91" s="63" t="str">
        <f>IFERROR(ROUND($L91*VLOOKUP($M91,'Fast info vedlikeholdes sentral'!$B$15:$O$31,5,FALSE),0),"")</f>
        <v/>
      </c>
      <c r="S91" s="63" t="str">
        <f>IFERROR(ROUND($L91*VLOOKUP($M91,'Fast info vedlikeholdes sentral'!$B$15:$O$31,6,FALSE),0),"")</f>
        <v/>
      </c>
      <c r="T91" s="63" t="str">
        <f>IFERROR(ROUND($L91*VLOOKUP($M91,'Fast info vedlikeholdes sentral'!$B$15:$O$31,7,FALSE),0),"")</f>
        <v/>
      </c>
      <c r="U91" s="63" t="str">
        <f>IFERROR(ROUND($L91*VLOOKUP($M91,'Fast info vedlikeholdes sentral'!$B$15:$O$31,8,FALSE),0),"")</f>
        <v/>
      </c>
      <c r="V91" s="63" t="str">
        <f>IFERROR(ROUND($L91*VLOOKUP($M91,'Fast info vedlikeholdes sentral'!$B$15:$O$31,9,FALSE),0),"")</f>
        <v/>
      </c>
      <c r="W91" s="63" t="str">
        <f>IFERROR(ROUND($L91*VLOOKUP($M91,'Fast info vedlikeholdes sentral'!$B$15:$O$31,10,FALSE),0),"")</f>
        <v/>
      </c>
      <c r="X91" s="63" t="str">
        <f>IFERROR(ROUND($L91*VLOOKUP($M91,'Fast info vedlikeholdes sentral'!$B$15:$O$31,11,FALSE),0),"")</f>
        <v/>
      </c>
      <c r="Y91" s="63" t="str">
        <f>IFERROR(ROUND($L91*VLOOKUP($M91,'Fast info vedlikeholdes sentral'!$B$15:$O$31,12,FALSE),0),"")</f>
        <v/>
      </c>
      <c r="Z91" s="63" t="str">
        <f>IFERROR(ROUND($L91*VLOOKUP($M91,'Fast info vedlikeholdes sentral'!$B$15:$O$31,13,FALSE),0),"")</f>
        <v/>
      </c>
      <c r="AA91" s="63" t="str">
        <f>IFERROR(ROUND($L91*VLOOKUP($M91,'Fast info vedlikeholdes sentral'!$B$15:$O$31,14,FALSE),0),"")</f>
        <v/>
      </c>
    </row>
    <row r="92" spans="1:27" ht="15.75" customHeight="1" x14ac:dyDescent="0.25">
      <c r="A92" s="22" t="str">
        <f t="shared" si="3"/>
        <v/>
      </c>
      <c r="B92" s="39" t="str">
        <f>IF(A92="group trans_id",MIN($B$28:B91)-1,"")</f>
        <v/>
      </c>
      <c r="C92" s="22">
        <v>0</v>
      </c>
      <c r="D92" s="27"/>
      <c r="E92" s="27" t="str">
        <f t="shared" si="5"/>
        <v/>
      </c>
      <c r="F92" s="27" t="str">
        <f t="shared" si="6"/>
        <v/>
      </c>
      <c r="G92" s="27" t="str">
        <f t="shared" si="7"/>
        <v/>
      </c>
      <c r="H92" s="27" t="str">
        <f t="shared" si="8"/>
        <v/>
      </c>
      <c r="I92" s="27"/>
      <c r="J92" s="27"/>
      <c r="K92" s="27"/>
      <c r="L92" s="62"/>
      <c r="M92" s="65"/>
      <c r="N92" s="62">
        <f t="shared" si="4"/>
        <v>0</v>
      </c>
      <c r="O92" s="63" t="str">
        <f>IFERROR(ROUND($L92*VLOOKUP($M92,'Fast info vedlikeholdes sentral'!$B$15:$O$31,2,FALSE),0),"")</f>
        <v/>
      </c>
      <c r="P92" s="63" t="str">
        <f>IFERROR(ROUND($L92*VLOOKUP($M92,'Fast info vedlikeholdes sentral'!$B$15:$O$31,3,FALSE),0),"")</f>
        <v/>
      </c>
      <c r="Q92" s="63" t="str">
        <f>IFERROR(ROUND($L92*VLOOKUP($M92,'Fast info vedlikeholdes sentral'!$B$15:$O$31,4,FALSE),0),"")</f>
        <v/>
      </c>
      <c r="R92" s="63" t="str">
        <f>IFERROR(ROUND($L92*VLOOKUP($M92,'Fast info vedlikeholdes sentral'!$B$15:$O$31,5,FALSE),0),"")</f>
        <v/>
      </c>
      <c r="S92" s="63" t="str">
        <f>IFERROR(ROUND($L92*VLOOKUP($M92,'Fast info vedlikeholdes sentral'!$B$15:$O$31,6,FALSE),0),"")</f>
        <v/>
      </c>
      <c r="T92" s="63" t="str">
        <f>IFERROR(ROUND($L92*VLOOKUP($M92,'Fast info vedlikeholdes sentral'!$B$15:$O$31,7,FALSE),0),"")</f>
        <v/>
      </c>
      <c r="U92" s="63" t="str">
        <f>IFERROR(ROUND($L92*VLOOKUP($M92,'Fast info vedlikeholdes sentral'!$B$15:$O$31,8,FALSE),0),"")</f>
        <v/>
      </c>
      <c r="V92" s="63" t="str">
        <f>IFERROR(ROUND($L92*VLOOKUP($M92,'Fast info vedlikeholdes sentral'!$B$15:$O$31,9,FALSE),0),"")</f>
        <v/>
      </c>
      <c r="W92" s="63" t="str">
        <f>IFERROR(ROUND($L92*VLOOKUP($M92,'Fast info vedlikeholdes sentral'!$B$15:$O$31,10,FALSE),0),"")</f>
        <v/>
      </c>
      <c r="X92" s="63" t="str">
        <f>IFERROR(ROUND($L92*VLOOKUP($M92,'Fast info vedlikeholdes sentral'!$B$15:$O$31,11,FALSE),0),"")</f>
        <v/>
      </c>
      <c r="Y92" s="63" t="str">
        <f>IFERROR(ROUND($L92*VLOOKUP($M92,'Fast info vedlikeholdes sentral'!$B$15:$O$31,12,FALSE),0),"")</f>
        <v/>
      </c>
      <c r="Z92" s="63" t="str">
        <f>IFERROR(ROUND($L92*VLOOKUP($M92,'Fast info vedlikeholdes sentral'!$B$15:$O$31,13,FALSE),0),"")</f>
        <v/>
      </c>
      <c r="AA92" s="63" t="str">
        <f>IFERROR(ROUND($L92*VLOOKUP($M92,'Fast info vedlikeholdes sentral'!$B$15:$O$31,14,FALSE),0),"")</f>
        <v/>
      </c>
    </row>
    <row r="93" spans="1:27" ht="15.75" customHeight="1" x14ac:dyDescent="0.25">
      <c r="A93" s="22" t="str">
        <f t="shared" si="3"/>
        <v/>
      </c>
      <c r="B93" s="39" t="str">
        <f>IF(A93="group trans_id",MIN($B$28:B92)-1,"")</f>
        <v/>
      </c>
      <c r="C93" s="22">
        <v>0</v>
      </c>
      <c r="D93" s="27"/>
      <c r="E93" s="27" t="str">
        <f t="shared" ref="E93:E156" si="9">IF($G$11&lt;&gt;"",$G$11,"")</f>
        <v/>
      </c>
      <c r="F93" s="27" t="str">
        <f t="shared" ref="F93:F156" si="10">IF($G$10&lt;&gt;"",$G$10,"")</f>
        <v/>
      </c>
      <c r="G93" s="27" t="str">
        <f t="shared" ref="G93:G156" si="11">IF($G$12&lt;&gt;"",$G$12,"")</f>
        <v/>
      </c>
      <c r="H93" s="27" t="str">
        <f t="shared" si="8"/>
        <v/>
      </c>
      <c r="I93" s="27"/>
      <c r="J93" s="27"/>
      <c r="K93" s="27"/>
      <c r="L93" s="62"/>
      <c r="M93" s="65"/>
      <c r="N93" s="62">
        <f t="shared" si="4"/>
        <v>0</v>
      </c>
      <c r="O93" s="63" t="str">
        <f>IFERROR(ROUND($L93*VLOOKUP($M93,'Fast info vedlikeholdes sentral'!$B$15:$O$31,2,FALSE),0),"")</f>
        <v/>
      </c>
      <c r="P93" s="63" t="str">
        <f>IFERROR(ROUND($L93*VLOOKUP($M93,'Fast info vedlikeholdes sentral'!$B$15:$O$31,3,FALSE),0),"")</f>
        <v/>
      </c>
      <c r="Q93" s="63" t="str">
        <f>IFERROR(ROUND($L93*VLOOKUP($M93,'Fast info vedlikeholdes sentral'!$B$15:$O$31,4,FALSE),0),"")</f>
        <v/>
      </c>
      <c r="R93" s="63" t="str">
        <f>IFERROR(ROUND($L93*VLOOKUP($M93,'Fast info vedlikeholdes sentral'!$B$15:$O$31,5,FALSE),0),"")</f>
        <v/>
      </c>
      <c r="S93" s="63" t="str">
        <f>IFERROR(ROUND($L93*VLOOKUP($M93,'Fast info vedlikeholdes sentral'!$B$15:$O$31,6,FALSE),0),"")</f>
        <v/>
      </c>
      <c r="T93" s="63" t="str">
        <f>IFERROR(ROUND($L93*VLOOKUP($M93,'Fast info vedlikeholdes sentral'!$B$15:$O$31,7,FALSE),0),"")</f>
        <v/>
      </c>
      <c r="U93" s="63" t="str">
        <f>IFERROR(ROUND($L93*VLOOKUP($M93,'Fast info vedlikeholdes sentral'!$B$15:$O$31,8,FALSE),0),"")</f>
        <v/>
      </c>
      <c r="V93" s="63" t="str">
        <f>IFERROR(ROUND($L93*VLOOKUP($M93,'Fast info vedlikeholdes sentral'!$B$15:$O$31,9,FALSE),0),"")</f>
        <v/>
      </c>
      <c r="W93" s="63" t="str">
        <f>IFERROR(ROUND($L93*VLOOKUP($M93,'Fast info vedlikeholdes sentral'!$B$15:$O$31,10,FALSE),0),"")</f>
        <v/>
      </c>
      <c r="X93" s="63" t="str">
        <f>IFERROR(ROUND($L93*VLOOKUP($M93,'Fast info vedlikeholdes sentral'!$B$15:$O$31,11,FALSE),0),"")</f>
        <v/>
      </c>
      <c r="Y93" s="63" t="str">
        <f>IFERROR(ROUND($L93*VLOOKUP($M93,'Fast info vedlikeholdes sentral'!$B$15:$O$31,12,FALSE),0),"")</f>
        <v/>
      </c>
      <c r="Z93" s="63" t="str">
        <f>IFERROR(ROUND($L93*VLOOKUP($M93,'Fast info vedlikeholdes sentral'!$B$15:$O$31,13,FALSE),0),"")</f>
        <v/>
      </c>
      <c r="AA93" s="63" t="str">
        <f>IFERROR(ROUND($L93*VLOOKUP($M93,'Fast info vedlikeholdes sentral'!$B$15:$O$31,14,FALSE),0),"")</f>
        <v/>
      </c>
    </row>
    <row r="94" spans="1:27" ht="15.75" customHeight="1" x14ac:dyDescent="0.25">
      <c r="A94" s="22" t="str">
        <f t="shared" ref="A94:A157" si="12">IF((D94&lt;&gt;""),"group trans_id","")</f>
        <v/>
      </c>
      <c r="B94" s="39" t="str">
        <f>IF(A94="group trans_id",MIN($B$28:B93)-1,"")</f>
        <v/>
      </c>
      <c r="C94" s="22">
        <v>0</v>
      </c>
      <c r="D94" s="27"/>
      <c r="E94" s="27" t="str">
        <f t="shared" si="9"/>
        <v/>
      </c>
      <c r="F94" s="27" t="str">
        <f t="shared" si="10"/>
        <v/>
      </c>
      <c r="G94" s="27" t="str">
        <f t="shared" si="11"/>
        <v/>
      </c>
      <c r="H94" s="27" t="str">
        <f t="shared" ref="H94:H157" si="13">IF($G$13&lt;&gt;"",$G$13,"")</f>
        <v/>
      </c>
      <c r="I94" s="27"/>
      <c r="J94" s="27"/>
      <c r="K94" s="27"/>
      <c r="L94" s="62"/>
      <c r="M94" s="65"/>
      <c r="N94" s="62">
        <f t="shared" ref="N94:N157" si="14">L94-SUM(O94:AA94)</f>
        <v>0</v>
      </c>
      <c r="O94" s="63" t="str">
        <f>IFERROR(ROUND($L94*VLOOKUP($M94,'Fast info vedlikeholdes sentral'!$B$15:$O$31,2,FALSE),0),"")</f>
        <v/>
      </c>
      <c r="P94" s="63" t="str">
        <f>IFERROR(ROUND($L94*VLOOKUP($M94,'Fast info vedlikeholdes sentral'!$B$15:$O$31,3,FALSE),0),"")</f>
        <v/>
      </c>
      <c r="Q94" s="63" t="str">
        <f>IFERROR(ROUND($L94*VLOOKUP($M94,'Fast info vedlikeholdes sentral'!$B$15:$O$31,4,FALSE),0),"")</f>
        <v/>
      </c>
      <c r="R94" s="63" t="str">
        <f>IFERROR(ROUND($L94*VLOOKUP($M94,'Fast info vedlikeholdes sentral'!$B$15:$O$31,5,FALSE),0),"")</f>
        <v/>
      </c>
      <c r="S94" s="63" t="str">
        <f>IFERROR(ROUND($L94*VLOOKUP($M94,'Fast info vedlikeholdes sentral'!$B$15:$O$31,6,FALSE),0),"")</f>
        <v/>
      </c>
      <c r="T94" s="63" t="str">
        <f>IFERROR(ROUND($L94*VLOOKUP($M94,'Fast info vedlikeholdes sentral'!$B$15:$O$31,7,FALSE),0),"")</f>
        <v/>
      </c>
      <c r="U94" s="63" t="str">
        <f>IFERROR(ROUND($L94*VLOOKUP($M94,'Fast info vedlikeholdes sentral'!$B$15:$O$31,8,FALSE),0),"")</f>
        <v/>
      </c>
      <c r="V94" s="63" t="str">
        <f>IFERROR(ROUND($L94*VLOOKUP($M94,'Fast info vedlikeholdes sentral'!$B$15:$O$31,9,FALSE),0),"")</f>
        <v/>
      </c>
      <c r="W94" s="63" t="str">
        <f>IFERROR(ROUND($L94*VLOOKUP($M94,'Fast info vedlikeholdes sentral'!$B$15:$O$31,10,FALSE),0),"")</f>
        <v/>
      </c>
      <c r="X94" s="63" t="str">
        <f>IFERROR(ROUND($L94*VLOOKUP($M94,'Fast info vedlikeholdes sentral'!$B$15:$O$31,11,FALSE),0),"")</f>
        <v/>
      </c>
      <c r="Y94" s="63" t="str">
        <f>IFERROR(ROUND($L94*VLOOKUP($M94,'Fast info vedlikeholdes sentral'!$B$15:$O$31,12,FALSE),0),"")</f>
        <v/>
      </c>
      <c r="Z94" s="63" t="str">
        <f>IFERROR(ROUND($L94*VLOOKUP($M94,'Fast info vedlikeholdes sentral'!$B$15:$O$31,13,FALSE),0),"")</f>
        <v/>
      </c>
      <c r="AA94" s="63" t="str">
        <f>IFERROR(ROUND($L94*VLOOKUP($M94,'Fast info vedlikeholdes sentral'!$B$15:$O$31,14,FALSE),0),"")</f>
        <v/>
      </c>
    </row>
    <row r="95" spans="1:27" ht="15.75" customHeight="1" x14ac:dyDescent="0.25">
      <c r="A95" s="22" t="str">
        <f t="shared" si="12"/>
        <v/>
      </c>
      <c r="B95" s="39" t="str">
        <f>IF(A95="group trans_id",MIN($B$28:B94)-1,"")</f>
        <v/>
      </c>
      <c r="C95" s="22">
        <v>0</v>
      </c>
      <c r="D95" s="27"/>
      <c r="E95" s="27" t="str">
        <f t="shared" si="9"/>
        <v/>
      </c>
      <c r="F95" s="27" t="str">
        <f t="shared" si="10"/>
        <v/>
      </c>
      <c r="G95" s="27" t="str">
        <f t="shared" si="11"/>
        <v/>
      </c>
      <c r="H95" s="27" t="str">
        <f t="shared" si="13"/>
        <v/>
      </c>
      <c r="I95" s="27"/>
      <c r="J95" s="27"/>
      <c r="K95" s="27"/>
      <c r="L95" s="62"/>
      <c r="M95" s="65"/>
      <c r="N95" s="62">
        <f t="shared" si="14"/>
        <v>0</v>
      </c>
      <c r="O95" s="63" t="str">
        <f>IFERROR(ROUND($L95*VLOOKUP($M95,'Fast info vedlikeholdes sentral'!$B$15:$O$31,2,FALSE),0),"")</f>
        <v/>
      </c>
      <c r="P95" s="63" t="str">
        <f>IFERROR(ROUND($L95*VLOOKUP($M95,'Fast info vedlikeholdes sentral'!$B$15:$O$31,3,FALSE),0),"")</f>
        <v/>
      </c>
      <c r="Q95" s="63" t="str">
        <f>IFERROR(ROUND($L95*VLOOKUP($M95,'Fast info vedlikeholdes sentral'!$B$15:$O$31,4,FALSE),0),"")</f>
        <v/>
      </c>
      <c r="R95" s="63" t="str">
        <f>IFERROR(ROUND($L95*VLOOKUP($M95,'Fast info vedlikeholdes sentral'!$B$15:$O$31,5,FALSE),0),"")</f>
        <v/>
      </c>
      <c r="S95" s="63" t="str">
        <f>IFERROR(ROUND($L95*VLOOKUP($M95,'Fast info vedlikeholdes sentral'!$B$15:$O$31,6,FALSE),0),"")</f>
        <v/>
      </c>
      <c r="T95" s="63" t="str">
        <f>IFERROR(ROUND($L95*VLOOKUP($M95,'Fast info vedlikeholdes sentral'!$B$15:$O$31,7,FALSE),0),"")</f>
        <v/>
      </c>
      <c r="U95" s="63" t="str">
        <f>IFERROR(ROUND($L95*VLOOKUP($M95,'Fast info vedlikeholdes sentral'!$B$15:$O$31,8,FALSE),0),"")</f>
        <v/>
      </c>
      <c r="V95" s="63" t="str">
        <f>IFERROR(ROUND($L95*VLOOKUP($M95,'Fast info vedlikeholdes sentral'!$B$15:$O$31,9,FALSE),0),"")</f>
        <v/>
      </c>
      <c r="W95" s="63" t="str">
        <f>IFERROR(ROUND($L95*VLOOKUP($M95,'Fast info vedlikeholdes sentral'!$B$15:$O$31,10,FALSE),0),"")</f>
        <v/>
      </c>
      <c r="X95" s="63" t="str">
        <f>IFERROR(ROUND($L95*VLOOKUP($M95,'Fast info vedlikeholdes sentral'!$B$15:$O$31,11,FALSE),0),"")</f>
        <v/>
      </c>
      <c r="Y95" s="63" t="str">
        <f>IFERROR(ROUND($L95*VLOOKUP($M95,'Fast info vedlikeholdes sentral'!$B$15:$O$31,12,FALSE),0),"")</f>
        <v/>
      </c>
      <c r="Z95" s="63" t="str">
        <f>IFERROR(ROUND($L95*VLOOKUP($M95,'Fast info vedlikeholdes sentral'!$B$15:$O$31,13,FALSE),0),"")</f>
        <v/>
      </c>
      <c r="AA95" s="63" t="str">
        <f>IFERROR(ROUND($L95*VLOOKUP($M95,'Fast info vedlikeholdes sentral'!$B$15:$O$31,14,FALSE),0),"")</f>
        <v/>
      </c>
    </row>
    <row r="96" spans="1:27" ht="15.75" customHeight="1" x14ac:dyDescent="0.25">
      <c r="A96" s="22" t="str">
        <f t="shared" si="12"/>
        <v/>
      </c>
      <c r="B96" s="39" t="str">
        <f>IF(A96="group trans_id",MIN($B$28:B95)-1,"")</f>
        <v/>
      </c>
      <c r="C96" s="22">
        <v>0</v>
      </c>
      <c r="D96" s="27"/>
      <c r="E96" s="27" t="str">
        <f t="shared" si="9"/>
        <v/>
      </c>
      <c r="F96" s="27" t="str">
        <f t="shared" si="10"/>
        <v/>
      </c>
      <c r="G96" s="27" t="str">
        <f t="shared" si="11"/>
        <v/>
      </c>
      <c r="H96" s="27" t="str">
        <f t="shared" si="13"/>
        <v/>
      </c>
      <c r="I96" s="27"/>
      <c r="J96" s="27"/>
      <c r="K96" s="27"/>
      <c r="L96" s="62"/>
      <c r="M96" s="65"/>
      <c r="N96" s="62">
        <f t="shared" si="14"/>
        <v>0</v>
      </c>
      <c r="O96" s="63" t="str">
        <f>IFERROR(ROUND($L96*VLOOKUP($M96,'Fast info vedlikeholdes sentral'!$B$15:$O$31,2,FALSE),0),"")</f>
        <v/>
      </c>
      <c r="P96" s="63" t="str">
        <f>IFERROR(ROUND($L96*VLOOKUP($M96,'Fast info vedlikeholdes sentral'!$B$15:$O$31,3,FALSE),0),"")</f>
        <v/>
      </c>
      <c r="Q96" s="63" t="str">
        <f>IFERROR(ROUND($L96*VLOOKUP($M96,'Fast info vedlikeholdes sentral'!$B$15:$O$31,4,FALSE),0),"")</f>
        <v/>
      </c>
      <c r="R96" s="63" t="str">
        <f>IFERROR(ROUND($L96*VLOOKUP($M96,'Fast info vedlikeholdes sentral'!$B$15:$O$31,5,FALSE),0),"")</f>
        <v/>
      </c>
      <c r="S96" s="63" t="str">
        <f>IFERROR(ROUND($L96*VLOOKUP($M96,'Fast info vedlikeholdes sentral'!$B$15:$O$31,6,FALSE),0),"")</f>
        <v/>
      </c>
      <c r="T96" s="63" t="str">
        <f>IFERROR(ROUND($L96*VLOOKUP($M96,'Fast info vedlikeholdes sentral'!$B$15:$O$31,7,FALSE),0),"")</f>
        <v/>
      </c>
      <c r="U96" s="63" t="str">
        <f>IFERROR(ROUND($L96*VLOOKUP($M96,'Fast info vedlikeholdes sentral'!$B$15:$O$31,8,FALSE),0),"")</f>
        <v/>
      </c>
      <c r="V96" s="63" t="str">
        <f>IFERROR(ROUND($L96*VLOOKUP($M96,'Fast info vedlikeholdes sentral'!$B$15:$O$31,9,FALSE),0),"")</f>
        <v/>
      </c>
      <c r="W96" s="63" t="str">
        <f>IFERROR(ROUND($L96*VLOOKUP($M96,'Fast info vedlikeholdes sentral'!$B$15:$O$31,10,FALSE),0),"")</f>
        <v/>
      </c>
      <c r="X96" s="63" t="str">
        <f>IFERROR(ROUND($L96*VLOOKUP($M96,'Fast info vedlikeholdes sentral'!$B$15:$O$31,11,FALSE),0),"")</f>
        <v/>
      </c>
      <c r="Y96" s="63" t="str">
        <f>IFERROR(ROUND($L96*VLOOKUP($M96,'Fast info vedlikeholdes sentral'!$B$15:$O$31,12,FALSE),0),"")</f>
        <v/>
      </c>
      <c r="Z96" s="63" t="str">
        <f>IFERROR(ROUND($L96*VLOOKUP($M96,'Fast info vedlikeholdes sentral'!$B$15:$O$31,13,FALSE),0),"")</f>
        <v/>
      </c>
      <c r="AA96" s="63" t="str">
        <f>IFERROR(ROUND($L96*VLOOKUP($M96,'Fast info vedlikeholdes sentral'!$B$15:$O$31,14,FALSE),0),"")</f>
        <v/>
      </c>
    </row>
    <row r="97" spans="1:27" ht="15.75" customHeight="1" x14ac:dyDescent="0.25">
      <c r="A97" s="22" t="str">
        <f t="shared" si="12"/>
        <v/>
      </c>
      <c r="B97" s="39" t="str">
        <f>IF(A97="group trans_id",MIN($B$28:B96)-1,"")</f>
        <v/>
      </c>
      <c r="C97" s="22">
        <v>0</v>
      </c>
      <c r="D97" s="27"/>
      <c r="E97" s="27" t="str">
        <f t="shared" si="9"/>
        <v/>
      </c>
      <c r="F97" s="27" t="str">
        <f t="shared" si="10"/>
        <v/>
      </c>
      <c r="G97" s="27" t="str">
        <f t="shared" si="11"/>
        <v/>
      </c>
      <c r="H97" s="27" t="str">
        <f t="shared" si="13"/>
        <v/>
      </c>
      <c r="I97" s="27"/>
      <c r="J97" s="27"/>
      <c r="K97" s="27"/>
      <c r="L97" s="62"/>
      <c r="M97" s="65"/>
      <c r="N97" s="62">
        <f t="shared" si="14"/>
        <v>0</v>
      </c>
      <c r="O97" s="63" t="str">
        <f>IFERROR(ROUND($L97*VLOOKUP($M97,'Fast info vedlikeholdes sentral'!$B$15:$O$31,2,FALSE),0),"")</f>
        <v/>
      </c>
      <c r="P97" s="63" t="str">
        <f>IFERROR(ROUND($L97*VLOOKUP($M97,'Fast info vedlikeholdes sentral'!$B$15:$O$31,3,FALSE),0),"")</f>
        <v/>
      </c>
      <c r="Q97" s="63" t="str">
        <f>IFERROR(ROUND($L97*VLOOKUP($M97,'Fast info vedlikeholdes sentral'!$B$15:$O$31,4,FALSE),0),"")</f>
        <v/>
      </c>
      <c r="R97" s="63" t="str">
        <f>IFERROR(ROUND($L97*VLOOKUP($M97,'Fast info vedlikeholdes sentral'!$B$15:$O$31,5,FALSE),0),"")</f>
        <v/>
      </c>
      <c r="S97" s="63" t="str">
        <f>IFERROR(ROUND($L97*VLOOKUP($M97,'Fast info vedlikeholdes sentral'!$B$15:$O$31,6,FALSE),0),"")</f>
        <v/>
      </c>
      <c r="T97" s="63" t="str">
        <f>IFERROR(ROUND($L97*VLOOKUP($M97,'Fast info vedlikeholdes sentral'!$B$15:$O$31,7,FALSE),0),"")</f>
        <v/>
      </c>
      <c r="U97" s="63" t="str">
        <f>IFERROR(ROUND($L97*VLOOKUP($M97,'Fast info vedlikeholdes sentral'!$B$15:$O$31,8,FALSE),0),"")</f>
        <v/>
      </c>
      <c r="V97" s="63" t="str">
        <f>IFERROR(ROUND($L97*VLOOKUP($M97,'Fast info vedlikeholdes sentral'!$B$15:$O$31,9,FALSE),0),"")</f>
        <v/>
      </c>
      <c r="W97" s="63" t="str">
        <f>IFERROR(ROUND($L97*VLOOKUP($M97,'Fast info vedlikeholdes sentral'!$B$15:$O$31,10,FALSE),0),"")</f>
        <v/>
      </c>
      <c r="X97" s="63" t="str">
        <f>IFERROR(ROUND($L97*VLOOKUP($M97,'Fast info vedlikeholdes sentral'!$B$15:$O$31,11,FALSE),0),"")</f>
        <v/>
      </c>
      <c r="Y97" s="63" t="str">
        <f>IFERROR(ROUND($L97*VLOOKUP($M97,'Fast info vedlikeholdes sentral'!$B$15:$O$31,12,FALSE),0),"")</f>
        <v/>
      </c>
      <c r="Z97" s="63" t="str">
        <f>IFERROR(ROUND($L97*VLOOKUP($M97,'Fast info vedlikeholdes sentral'!$B$15:$O$31,13,FALSE),0),"")</f>
        <v/>
      </c>
      <c r="AA97" s="63" t="str">
        <f>IFERROR(ROUND($L97*VLOOKUP($M97,'Fast info vedlikeholdes sentral'!$B$15:$O$31,14,FALSE),0),"")</f>
        <v/>
      </c>
    </row>
    <row r="98" spans="1:27" ht="15.75" customHeight="1" x14ac:dyDescent="0.25">
      <c r="A98" s="22" t="str">
        <f t="shared" si="12"/>
        <v/>
      </c>
      <c r="B98" s="39" t="str">
        <f>IF(A98="group trans_id",MIN($B$28:B97)-1,"")</f>
        <v/>
      </c>
      <c r="C98" s="22">
        <v>0</v>
      </c>
      <c r="D98" s="27"/>
      <c r="E98" s="27" t="str">
        <f t="shared" si="9"/>
        <v/>
      </c>
      <c r="F98" s="27" t="str">
        <f t="shared" si="10"/>
        <v/>
      </c>
      <c r="G98" s="27" t="str">
        <f t="shared" si="11"/>
        <v/>
      </c>
      <c r="H98" s="27" t="str">
        <f t="shared" si="13"/>
        <v/>
      </c>
      <c r="I98" s="27"/>
      <c r="J98" s="27"/>
      <c r="K98" s="27"/>
      <c r="L98" s="62"/>
      <c r="M98" s="65"/>
      <c r="N98" s="62">
        <f t="shared" si="14"/>
        <v>0</v>
      </c>
      <c r="O98" s="63" t="str">
        <f>IFERROR(ROUND($L98*VLOOKUP($M98,'Fast info vedlikeholdes sentral'!$B$15:$O$31,2,FALSE),0),"")</f>
        <v/>
      </c>
      <c r="P98" s="63" t="str">
        <f>IFERROR(ROUND($L98*VLOOKUP($M98,'Fast info vedlikeholdes sentral'!$B$15:$O$31,3,FALSE),0),"")</f>
        <v/>
      </c>
      <c r="Q98" s="63" t="str">
        <f>IFERROR(ROUND($L98*VLOOKUP($M98,'Fast info vedlikeholdes sentral'!$B$15:$O$31,4,FALSE),0),"")</f>
        <v/>
      </c>
      <c r="R98" s="63" t="str">
        <f>IFERROR(ROUND($L98*VLOOKUP($M98,'Fast info vedlikeholdes sentral'!$B$15:$O$31,5,FALSE),0),"")</f>
        <v/>
      </c>
      <c r="S98" s="63" t="str">
        <f>IFERROR(ROUND($L98*VLOOKUP($M98,'Fast info vedlikeholdes sentral'!$B$15:$O$31,6,FALSE),0),"")</f>
        <v/>
      </c>
      <c r="T98" s="63" t="str">
        <f>IFERROR(ROUND($L98*VLOOKUP($M98,'Fast info vedlikeholdes sentral'!$B$15:$O$31,7,FALSE),0),"")</f>
        <v/>
      </c>
      <c r="U98" s="63" t="str">
        <f>IFERROR(ROUND($L98*VLOOKUP($M98,'Fast info vedlikeholdes sentral'!$B$15:$O$31,8,FALSE),0),"")</f>
        <v/>
      </c>
      <c r="V98" s="63" t="str">
        <f>IFERROR(ROUND($L98*VLOOKUP($M98,'Fast info vedlikeholdes sentral'!$B$15:$O$31,9,FALSE),0),"")</f>
        <v/>
      </c>
      <c r="W98" s="63" t="str">
        <f>IFERROR(ROUND($L98*VLOOKUP($M98,'Fast info vedlikeholdes sentral'!$B$15:$O$31,10,FALSE),0),"")</f>
        <v/>
      </c>
      <c r="X98" s="63" t="str">
        <f>IFERROR(ROUND($L98*VLOOKUP($M98,'Fast info vedlikeholdes sentral'!$B$15:$O$31,11,FALSE),0),"")</f>
        <v/>
      </c>
      <c r="Y98" s="63" t="str">
        <f>IFERROR(ROUND($L98*VLOOKUP($M98,'Fast info vedlikeholdes sentral'!$B$15:$O$31,12,FALSE),0),"")</f>
        <v/>
      </c>
      <c r="Z98" s="63" t="str">
        <f>IFERROR(ROUND($L98*VLOOKUP($M98,'Fast info vedlikeholdes sentral'!$B$15:$O$31,13,FALSE),0),"")</f>
        <v/>
      </c>
      <c r="AA98" s="63" t="str">
        <f>IFERROR(ROUND($L98*VLOOKUP($M98,'Fast info vedlikeholdes sentral'!$B$15:$O$31,14,FALSE),0),"")</f>
        <v/>
      </c>
    </row>
    <row r="99" spans="1:27" ht="15.75" customHeight="1" x14ac:dyDescent="0.25">
      <c r="A99" s="22" t="str">
        <f t="shared" si="12"/>
        <v/>
      </c>
      <c r="B99" s="39" t="str">
        <f>IF(A99="group trans_id",MIN($B$28:B98)-1,"")</f>
        <v/>
      </c>
      <c r="C99" s="22">
        <v>0</v>
      </c>
      <c r="D99" s="27"/>
      <c r="E99" s="27" t="str">
        <f t="shared" si="9"/>
        <v/>
      </c>
      <c r="F99" s="27" t="str">
        <f t="shared" si="10"/>
        <v/>
      </c>
      <c r="G99" s="27" t="str">
        <f t="shared" si="11"/>
        <v/>
      </c>
      <c r="H99" s="27" t="str">
        <f t="shared" si="13"/>
        <v/>
      </c>
      <c r="I99" s="27"/>
      <c r="J99" s="27"/>
      <c r="K99" s="27"/>
      <c r="L99" s="62"/>
      <c r="M99" s="65"/>
      <c r="N99" s="62">
        <f t="shared" si="14"/>
        <v>0</v>
      </c>
      <c r="O99" s="63" t="str">
        <f>IFERROR(ROUND($L99*VLOOKUP($M99,'Fast info vedlikeholdes sentral'!$B$15:$O$31,2,FALSE),0),"")</f>
        <v/>
      </c>
      <c r="P99" s="63" t="str">
        <f>IFERROR(ROUND($L99*VLOOKUP($M99,'Fast info vedlikeholdes sentral'!$B$15:$O$31,3,FALSE),0),"")</f>
        <v/>
      </c>
      <c r="Q99" s="63" t="str">
        <f>IFERROR(ROUND($L99*VLOOKUP($M99,'Fast info vedlikeholdes sentral'!$B$15:$O$31,4,FALSE),0),"")</f>
        <v/>
      </c>
      <c r="R99" s="63" t="str">
        <f>IFERROR(ROUND($L99*VLOOKUP($M99,'Fast info vedlikeholdes sentral'!$B$15:$O$31,5,FALSE),0),"")</f>
        <v/>
      </c>
      <c r="S99" s="63" t="str">
        <f>IFERROR(ROUND($L99*VLOOKUP($M99,'Fast info vedlikeholdes sentral'!$B$15:$O$31,6,FALSE),0),"")</f>
        <v/>
      </c>
      <c r="T99" s="63" t="str">
        <f>IFERROR(ROUND($L99*VLOOKUP($M99,'Fast info vedlikeholdes sentral'!$B$15:$O$31,7,FALSE),0),"")</f>
        <v/>
      </c>
      <c r="U99" s="63" t="str">
        <f>IFERROR(ROUND($L99*VLOOKUP($M99,'Fast info vedlikeholdes sentral'!$B$15:$O$31,8,FALSE),0),"")</f>
        <v/>
      </c>
      <c r="V99" s="63" t="str">
        <f>IFERROR(ROUND($L99*VLOOKUP($M99,'Fast info vedlikeholdes sentral'!$B$15:$O$31,9,FALSE),0),"")</f>
        <v/>
      </c>
      <c r="W99" s="63" t="str">
        <f>IFERROR(ROUND($L99*VLOOKUP($M99,'Fast info vedlikeholdes sentral'!$B$15:$O$31,10,FALSE),0),"")</f>
        <v/>
      </c>
      <c r="X99" s="63" t="str">
        <f>IFERROR(ROUND($L99*VLOOKUP($M99,'Fast info vedlikeholdes sentral'!$B$15:$O$31,11,FALSE),0),"")</f>
        <v/>
      </c>
      <c r="Y99" s="63" t="str">
        <f>IFERROR(ROUND($L99*VLOOKUP($M99,'Fast info vedlikeholdes sentral'!$B$15:$O$31,12,FALSE),0),"")</f>
        <v/>
      </c>
      <c r="Z99" s="63" t="str">
        <f>IFERROR(ROUND($L99*VLOOKUP($M99,'Fast info vedlikeholdes sentral'!$B$15:$O$31,13,FALSE),0),"")</f>
        <v/>
      </c>
      <c r="AA99" s="63" t="str">
        <f>IFERROR(ROUND($L99*VLOOKUP($M99,'Fast info vedlikeholdes sentral'!$B$15:$O$31,14,FALSE),0),"")</f>
        <v/>
      </c>
    </row>
    <row r="100" spans="1:27" ht="15.75" customHeight="1" x14ac:dyDescent="0.25">
      <c r="A100" s="22" t="str">
        <f t="shared" si="12"/>
        <v/>
      </c>
      <c r="B100" s="39" t="str">
        <f>IF(A100="group trans_id",MIN($B$28:B99)-1,"")</f>
        <v/>
      </c>
      <c r="C100" s="22">
        <v>0</v>
      </c>
      <c r="D100" s="27"/>
      <c r="E100" s="27" t="str">
        <f t="shared" si="9"/>
        <v/>
      </c>
      <c r="F100" s="27" t="str">
        <f t="shared" si="10"/>
        <v/>
      </c>
      <c r="G100" s="27" t="str">
        <f t="shared" si="11"/>
        <v/>
      </c>
      <c r="H100" s="27" t="str">
        <f t="shared" si="13"/>
        <v/>
      </c>
      <c r="I100" s="27"/>
      <c r="J100" s="27"/>
      <c r="K100" s="27"/>
      <c r="L100" s="62"/>
      <c r="M100" s="65"/>
      <c r="N100" s="62">
        <f t="shared" si="14"/>
        <v>0</v>
      </c>
      <c r="O100" s="63" t="str">
        <f>IFERROR(ROUND($L100*VLOOKUP($M100,'Fast info vedlikeholdes sentral'!$B$15:$O$31,2,FALSE),0),"")</f>
        <v/>
      </c>
      <c r="P100" s="63" t="str">
        <f>IFERROR(ROUND($L100*VLOOKUP($M100,'Fast info vedlikeholdes sentral'!$B$15:$O$31,3,FALSE),0),"")</f>
        <v/>
      </c>
      <c r="Q100" s="63" t="str">
        <f>IFERROR(ROUND($L100*VLOOKUP($M100,'Fast info vedlikeholdes sentral'!$B$15:$O$31,4,FALSE),0),"")</f>
        <v/>
      </c>
      <c r="R100" s="63" t="str">
        <f>IFERROR(ROUND($L100*VLOOKUP($M100,'Fast info vedlikeholdes sentral'!$B$15:$O$31,5,FALSE),0),"")</f>
        <v/>
      </c>
      <c r="S100" s="63" t="str">
        <f>IFERROR(ROUND($L100*VLOOKUP($M100,'Fast info vedlikeholdes sentral'!$B$15:$O$31,6,FALSE),0),"")</f>
        <v/>
      </c>
      <c r="T100" s="63" t="str">
        <f>IFERROR(ROUND($L100*VLOOKUP($M100,'Fast info vedlikeholdes sentral'!$B$15:$O$31,7,FALSE),0),"")</f>
        <v/>
      </c>
      <c r="U100" s="63" t="str">
        <f>IFERROR(ROUND($L100*VLOOKUP($M100,'Fast info vedlikeholdes sentral'!$B$15:$O$31,8,FALSE),0),"")</f>
        <v/>
      </c>
      <c r="V100" s="63" t="str">
        <f>IFERROR(ROUND($L100*VLOOKUP($M100,'Fast info vedlikeholdes sentral'!$B$15:$O$31,9,FALSE),0),"")</f>
        <v/>
      </c>
      <c r="W100" s="63" t="str">
        <f>IFERROR(ROUND($L100*VLOOKUP($M100,'Fast info vedlikeholdes sentral'!$B$15:$O$31,10,FALSE),0),"")</f>
        <v/>
      </c>
      <c r="X100" s="63" t="str">
        <f>IFERROR(ROUND($L100*VLOOKUP($M100,'Fast info vedlikeholdes sentral'!$B$15:$O$31,11,FALSE),0),"")</f>
        <v/>
      </c>
      <c r="Y100" s="63" t="str">
        <f>IFERROR(ROUND($L100*VLOOKUP($M100,'Fast info vedlikeholdes sentral'!$B$15:$O$31,12,FALSE),0),"")</f>
        <v/>
      </c>
      <c r="Z100" s="63" t="str">
        <f>IFERROR(ROUND($L100*VLOOKUP($M100,'Fast info vedlikeholdes sentral'!$B$15:$O$31,13,FALSE),0),"")</f>
        <v/>
      </c>
      <c r="AA100" s="63" t="str">
        <f>IFERROR(ROUND($L100*VLOOKUP($M100,'Fast info vedlikeholdes sentral'!$B$15:$O$31,14,FALSE),0),"")</f>
        <v/>
      </c>
    </row>
    <row r="101" spans="1:27" ht="15.75" customHeight="1" x14ac:dyDescent="0.25">
      <c r="A101" s="22" t="str">
        <f t="shared" si="12"/>
        <v/>
      </c>
      <c r="B101" s="39" t="str">
        <f>IF(A101="group trans_id",MIN($B$28:B100)-1,"")</f>
        <v/>
      </c>
      <c r="C101" s="22">
        <v>0</v>
      </c>
      <c r="D101" s="27"/>
      <c r="E101" s="27" t="str">
        <f t="shared" si="9"/>
        <v/>
      </c>
      <c r="F101" s="27" t="str">
        <f t="shared" si="10"/>
        <v/>
      </c>
      <c r="G101" s="27" t="str">
        <f t="shared" si="11"/>
        <v/>
      </c>
      <c r="H101" s="27" t="str">
        <f t="shared" si="13"/>
        <v/>
      </c>
      <c r="I101" s="27"/>
      <c r="J101" s="27"/>
      <c r="K101" s="27"/>
      <c r="L101" s="62"/>
      <c r="M101" s="65"/>
      <c r="N101" s="62">
        <f t="shared" si="14"/>
        <v>0</v>
      </c>
      <c r="O101" s="63" t="str">
        <f>IFERROR(ROUND($L101*VLOOKUP($M101,'Fast info vedlikeholdes sentral'!$B$15:$O$31,2,FALSE),0),"")</f>
        <v/>
      </c>
      <c r="P101" s="63" t="str">
        <f>IFERROR(ROUND($L101*VLOOKUP($M101,'Fast info vedlikeholdes sentral'!$B$15:$O$31,3,FALSE),0),"")</f>
        <v/>
      </c>
      <c r="Q101" s="63" t="str">
        <f>IFERROR(ROUND($L101*VLOOKUP($M101,'Fast info vedlikeholdes sentral'!$B$15:$O$31,4,FALSE),0),"")</f>
        <v/>
      </c>
      <c r="R101" s="63" t="str">
        <f>IFERROR(ROUND($L101*VLOOKUP($M101,'Fast info vedlikeholdes sentral'!$B$15:$O$31,5,FALSE),0),"")</f>
        <v/>
      </c>
      <c r="S101" s="63" t="str">
        <f>IFERROR(ROUND($L101*VLOOKUP($M101,'Fast info vedlikeholdes sentral'!$B$15:$O$31,6,FALSE),0),"")</f>
        <v/>
      </c>
      <c r="T101" s="63" t="str">
        <f>IFERROR(ROUND($L101*VLOOKUP($M101,'Fast info vedlikeholdes sentral'!$B$15:$O$31,7,FALSE),0),"")</f>
        <v/>
      </c>
      <c r="U101" s="63" t="str">
        <f>IFERROR(ROUND($L101*VLOOKUP($M101,'Fast info vedlikeholdes sentral'!$B$15:$O$31,8,FALSE),0),"")</f>
        <v/>
      </c>
      <c r="V101" s="63" t="str">
        <f>IFERROR(ROUND($L101*VLOOKUP($M101,'Fast info vedlikeholdes sentral'!$B$15:$O$31,9,FALSE),0),"")</f>
        <v/>
      </c>
      <c r="W101" s="63" t="str">
        <f>IFERROR(ROUND($L101*VLOOKUP($M101,'Fast info vedlikeholdes sentral'!$B$15:$O$31,10,FALSE),0),"")</f>
        <v/>
      </c>
      <c r="X101" s="63" t="str">
        <f>IFERROR(ROUND($L101*VLOOKUP($M101,'Fast info vedlikeholdes sentral'!$B$15:$O$31,11,FALSE),0),"")</f>
        <v/>
      </c>
      <c r="Y101" s="63" t="str">
        <f>IFERROR(ROUND($L101*VLOOKUP($M101,'Fast info vedlikeholdes sentral'!$B$15:$O$31,12,FALSE),0),"")</f>
        <v/>
      </c>
      <c r="Z101" s="63" t="str">
        <f>IFERROR(ROUND($L101*VLOOKUP($M101,'Fast info vedlikeholdes sentral'!$B$15:$O$31,13,FALSE),0),"")</f>
        <v/>
      </c>
      <c r="AA101" s="63" t="str">
        <f>IFERROR(ROUND($L101*VLOOKUP($M101,'Fast info vedlikeholdes sentral'!$B$15:$O$31,14,FALSE),0),"")</f>
        <v/>
      </c>
    </row>
    <row r="102" spans="1:27" ht="15.75" customHeight="1" x14ac:dyDescent="0.25">
      <c r="A102" s="22" t="str">
        <f t="shared" si="12"/>
        <v/>
      </c>
      <c r="B102" s="39" t="str">
        <f>IF(A102="group trans_id",MIN($B$28:B101)-1,"")</f>
        <v/>
      </c>
      <c r="C102" s="22">
        <v>0</v>
      </c>
      <c r="D102" s="27"/>
      <c r="E102" s="27" t="str">
        <f t="shared" si="9"/>
        <v/>
      </c>
      <c r="F102" s="27" t="str">
        <f t="shared" si="10"/>
        <v/>
      </c>
      <c r="G102" s="27" t="str">
        <f t="shared" si="11"/>
        <v/>
      </c>
      <c r="H102" s="27" t="str">
        <f t="shared" si="13"/>
        <v/>
      </c>
      <c r="I102" s="27"/>
      <c r="J102" s="27"/>
      <c r="K102" s="27"/>
      <c r="L102" s="62"/>
      <c r="M102" s="65"/>
      <c r="N102" s="62">
        <f t="shared" si="14"/>
        <v>0</v>
      </c>
      <c r="O102" s="63" t="str">
        <f>IFERROR(ROUND($L102*VLOOKUP($M102,'Fast info vedlikeholdes sentral'!$B$15:$O$31,2,FALSE),0),"")</f>
        <v/>
      </c>
      <c r="P102" s="63" t="str">
        <f>IFERROR(ROUND($L102*VLOOKUP($M102,'Fast info vedlikeholdes sentral'!$B$15:$O$31,3,FALSE),0),"")</f>
        <v/>
      </c>
      <c r="Q102" s="63" t="str">
        <f>IFERROR(ROUND($L102*VLOOKUP($M102,'Fast info vedlikeholdes sentral'!$B$15:$O$31,4,FALSE),0),"")</f>
        <v/>
      </c>
      <c r="R102" s="63" t="str">
        <f>IFERROR(ROUND($L102*VLOOKUP($M102,'Fast info vedlikeholdes sentral'!$B$15:$O$31,5,FALSE),0),"")</f>
        <v/>
      </c>
      <c r="S102" s="63" t="str">
        <f>IFERROR(ROUND($L102*VLOOKUP($M102,'Fast info vedlikeholdes sentral'!$B$15:$O$31,6,FALSE),0),"")</f>
        <v/>
      </c>
      <c r="T102" s="63" t="str">
        <f>IFERROR(ROUND($L102*VLOOKUP($M102,'Fast info vedlikeholdes sentral'!$B$15:$O$31,7,FALSE),0),"")</f>
        <v/>
      </c>
      <c r="U102" s="63" t="str">
        <f>IFERROR(ROUND($L102*VLOOKUP($M102,'Fast info vedlikeholdes sentral'!$B$15:$O$31,8,FALSE),0),"")</f>
        <v/>
      </c>
      <c r="V102" s="63" t="str">
        <f>IFERROR(ROUND($L102*VLOOKUP($M102,'Fast info vedlikeholdes sentral'!$B$15:$O$31,9,FALSE),0),"")</f>
        <v/>
      </c>
      <c r="W102" s="63" t="str">
        <f>IFERROR(ROUND($L102*VLOOKUP($M102,'Fast info vedlikeholdes sentral'!$B$15:$O$31,10,FALSE),0),"")</f>
        <v/>
      </c>
      <c r="X102" s="63" t="str">
        <f>IFERROR(ROUND($L102*VLOOKUP($M102,'Fast info vedlikeholdes sentral'!$B$15:$O$31,11,FALSE),0),"")</f>
        <v/>
      </c>
      <c r="Y102" s="63" t="str">
        <f>IFERROR(ROUND($L102*VLOOKUP($M102,'Fast info vedlikeholdes sentral'!$B$15:$O$31,12,FALSE),0),"")</f>
        <v/>
      </c>
      <c r="Z102" s="63" t="str">
        <f>IFERROR(ROUND($L102*VLOOKUP($M102,'Fast info vedlikeholdes sentral'!$B$15:$O$31,13,FALSE),0),"")</f>
        <v/>
      </c>
      <c r="AA102" s="63" t="str">
        <f>IFERROR(ROUND($L102*VLOOKUP($M102,'Fast info vedlikeholdes sentral'!$B$15:$O$31,14,FALSE),0),"")</f>
        <v/>
      </c>
    </row>
    <row r="103" spans="1:27" ht="15.75" customHeight="1" x14ac:dyDescent="0.25">
      <c r="A103" s="22" t="str">
        <f t="shared" si="12"/>
        <v/>
      </c>
      <c r="B103" s="39" t="str">
        <f>IF(A103="group trans_id",MIN($B$28:B102)-1,"")</f>
        <v/>
      </c>
      <c r="C103" s="22">
        <v>0</v>
      </c>
      <c r="D103" s="27"/>
      <c r="E103" s="27" t="str">
        <f t="shared" si="9"/>
        <v/>
      </c>
      <c r="F103" s="27" t="str">
        <f t="shared" si="10"/>
        <v/>
      </c>
      <c r="G103" s="27" t="str">
        <f t="shared" si="11"/>
        <v/>
      </c>
      <c r="H103" s="27" t="str">
        <f t="shared" si="13"/>
        <v/>
      </c>
      <c r="I103" s="27"/>
      <c r="J103" s="27"/>
      <c r="K103" s="27"/>
      <c r="L103" s="62"/>
      <c r="M103" s="65"/>
      <c r="N103" s="62">
        <f t="shared" si="14"/>
        <v>0</v>
      </c>
      <c r="O103" s="63" t="str">
        <f>IFERROR(ROUND($L103*VLOOKUP($M103,'Fast info vedlikeholdes sentral'!$B$15:$O$31,2,FALSE),0),"")</f>
        <v/>
      </c>
      <c r="P103" s="63" t="str">
        <f>IFERROR(ROUND($L103*VLOOKUP($M103,'Fast info vedlikeholdes sentral'!$B$15:$O$31,3,FALSE),0),"")</f>
        <v/>
      </c>
      <c r="Q103" s="63" t="str">
        <f>IFERROR(ROUND($L103*VLOOKUP($M103,'Fast info vedlikeholdes sentral'!$B$15:$O$31,4,FALSE),0),"")</f>
        <v/>
      </c>
      <c r="R103" s="63" t="str">
        <f>IFERROR(ROUND($L103*VLOOKUP($M103,'Fast info vedlikeholdes sentral'!$B$15:$O$31,5,FALSE),0),"")</f>
        <v/>
      </c>
      <c r="S103" s="63" t="str">
        <f>IFERROR(ROUND($L103*VLOOKUP($M103,'Fast info vedlikeholdes sentral'!$B$15:$O$31,6,FALSE),0),"")</f>
        <v/>
      </c>
      <c r="T103" s="63" t="str">
        <f>IFERROR(ROUND($L103*VLOOKUP($M103,'Fast info vedlikeholdes sentral'!$B$15:$O$31,7,FALSE),0),"")</f>
        <v/>
      </c>
      <c r="U103" s="63" t="str">
        <f>IFERROR(ROUND($L103*VLOOKUP($M103,'Fast info vedlikeholdes sentral'!$B$15:$O$31,8,FALSE),0),"")</f>
        <v/>
      </c>
      <c r="V103" s="63" t="str">
        <f>IFERROR(ROUND($L103*VLOOKUP($M103,'Fast info vedlikeholdes sentral'!$B$15:$O$31,9,FALSE),0),"")</f>
        <v/>
      </c>
      <c r="W103" s="63" t="str">
        <f>IFERROR(ROUND($L103*VLOOKUP($M103,'Fast info vedlikeholdes sentral'!$B$15:$O$31,10,FALSE),0),"")</f>
        <v/>
      </c>
      <c r="X103" s="63" t="str">
        <f>IFERROR(ROUND($L103*VLOOKUP($M103,'Fast info vedlikeholdes sentral'!$B$15:$O$31,11,FALSE),0),"")</f>
        <v/>
      </c>
      <c r="Y103" s="63" t="str">
        <f>IFERROR(ROUND($L103*VLOOKUP($M103,'Fast info vedlikeholdes sentral'!$B$15:$O$31,12,FALSE),0),"")</f>
        <v/>
      </c>
      <c r="Z103" s="63" t="str">
        <f>IFERROR(ROUND($L103*VLOOKUP($M103,'Fast info vedlikeholdes sentral'!$B$15:$O$31,13,FALSE),0),"")</f>
        <v/>
      </c>
      <c r="AA103" s="63" t="str">
        <f>IFERROR(ROUND($L103*VLOOKUP($M103,'Fast info vedlikeholdes sentral'!$B$15:$O$31,14,FALSE),0),"")</f>
        <v/>
      </c>
    </row>
    <row r="104" spans="1:27" ht="15.75" customHeight="1" x14ac:dyDescent="0.25">
      <c r="A104" s="22" t="str">
        <f t="shared" si="12"/>
        <v/>
      </c>
      <c r="B104" s="39" t="str">
        <f>IF(A104="group trans_id",MIN($B$28:B103)-1,"")</f>
        <v/>
      </c>
      <c r="C104" s="22">
        <v>0</v>
      </c>
      <c r="D104" s="27"/>
      <c r="E104" s="27" t="str">
        <f t="shared" si="9"/>
        <v/>
      </c>
      <c r="F104" s="27" t="str">
        <f t="shared" si="10"/>
        <v/>
      </c>
      <c r="G104" s="27" t="str">
        <f t="shared" si="11"/>
        <v/>
      </c>
      <c r="H104" s="27" t="str">
        <f t="shared" si="13"/>
        <v/>
      </c>
      <c r="I104" s="27"/>
      <c r="J104" s="27"/>
      <c r="K104" s="27"/>
      <c r="L104" s="62"/>
      <c r="M104" s="65"/>
      <c r="N104" s="62">
        <f t="shared" si="14"/>
        <v>0</v>
      </c>
      <c r="O104" s="63" t="str">
        <f>IFERROR(ROUND($L104*VLOOKUP($M104,'Fast info vedlikeholdes sentral'!$B$15:$O$31,2,FALSE),0),"")</f>
        <v/>
      </c>
      <c r="P104" s="63" t="str">
        <f>IFERROR(ROUND($L104*VLOOKUP($M104,'Fast info vedlikeholdes sentral'!$B$15:$O$31,3,FALSE),0),"")</f>
        <v/>
      </c>
      <c r="Q104" s="63" t="str">
        <f>IFERROR(ROUND($L104*VLOOKUP($M104,'Fast info vedlikeholdes sentral'!$B$15:$O$31,4,FALSE),0),"")</f>
        <v/>
      </c>
      <c r="R104" s="63" t="str">
        <f>IFERROR(ROUND($L104*VLOOKUP($M104,'Fast info vedlikeholdes sentral'!$B$15:$O$31,5,FALSE),0),"")</f>
        <v/>
      </c>
      <c r="S104" s="63" t="str">
        <f>IFERROR(ROUND($L104*VLOOKUP($M104,'Fast info vedlikeholdes sentral'!$B$15:$O$31,6,FALSE),0),"")</f>
        <v/>
      </c>
      <c r="T104" s="63" t="str">
        <f>IFERROR(ROUND($L104*VLOOKUP($M104,'Fast info vedlikeholdes sentral'!$B$15:$O$31,7,FALSE),0),"")</f>
        <v/>
      </c>
      <c r="U104" s="63" t="str">
        <f>IFERROR(ROUND($L104*VLOOKUP($M104,'Fast info vedlikeholdes sentral'!$B$15:$O$31,8,FALSE),0),"")</f>
        <v/>
      </c>
      <c r="V104" s="63" t="str">
        <f>IFERROR(ROUND($L104*VLOOKUP($M104,'Fast info vedlikeholdes sentral'!$B$15:$O$31,9,FALSE),0),"")</f>
        <v/>
      </c>
      <c r="W104" s="63" t="str">
        <f>IFERROR(ROUND($L104*VLOOKUP($M104,'Fast info vedlikeholdes sentral'!$B$15:$O$31,10,FALSE),0),"")</f>
        <v/>
      </c>
      <c r="X104" s="63" t="str">
        <f>IFERROR(ROUND($L104*VLOOKUP($M104,'Fast info vedlikeholdes sentral'!$B$15:$O$31,11,FALSE),0),"")</f>
        <v/>
      </c>
      <c r="Y104" s="63" t="str">
        <f>IFERROR(ROUND($L104*VLOOKUP($M104,'Fast info vedlikeholdes sentral'!$B$15:$O$31,12,FALSE),0),"")</f>
        <v/>
      </c>
      <c r="Z104" s="63" t="str">
        <f>IFERROR(ROUND($L104*VLOOKUP($M104,'Fast info vedlikeholdes sentral'!$B$15:$O$31,13,FALSE),0),"")</f>
        <v/>
      </c>
      <c r="AA104" s="63" t="str">
        <f>IFERROR(ROUND($L104*VLOOKUP($M104,'Fast info vedlikeholdes sentral'!$B$15:$O$31,14,FALSE),0),"")</f>
        <v/>
      </c>
    </row>
    <row r="105" spans="1:27" ht="15.75" customHeight="1" x14ac:dyDescent="0.25">
      <c r="A105" s="22" t="str">
        <f t="shared" si="12"/>
        <v/>
      </c>
      <c r="B105" s="39" t="str">
        <f>IF(A105="group trans_id",MIN($B$28:B104)-1,"")</f>
        <v/>
      </c>
      <c r="C105" s="22">
        <v>0</v>
      </c>
      <c r="D105" s="27"/>
      <c r="E105" s="27" t="str">
        <f t="shared" si="9"/>
        <v/>
      </c>
      <c r="F105" s="27" t="str">
        <f t="shared" si="10"/>
        <v/>
      </c>
      <c r="G105" s="27" t="str">
        <f t="shared" si="11"/>
        <v/>
      </c>
      <c r="H105" s="27" t="str">
        <f t="shared" si="13"/>
        <v/>
      </c>
      <c r="I105" s="27"/>
      <c r="J105" s="27"/>
      <c r="K105" s="27"/>
      <c r="L105" s="62"/>
      <c r="M105" s="65"/>
      <c r="N105" s="62">
        <f t="shared" si="14"/>
        <v>0</v>
      </c>
      <c r="O105" s="63" t="str">
        <f>IFERROR(ROUND($L105*VLOOKUP($M105,'Fast info vedlikeholdes sentral'!$B$15:$O$31,2,FALSE),0),"")</f>
        <v/>
      </c>
      <c r="P105" s="63" t="str">
        <f>IFERROR(ROUND($L105*VLOOKUP($M105,'Fast info vedlikeholdes sentral'!$B$15:$O$31,3,FALSE),0),"")</f>
        <v/>
      </c>
      <c r="Q105" s="63" t="str">
        <f>IFERROR(ROUND($L105*VLOOKUP($M105,'Fast info vedlikeholdes sentral'!$B$15:$O$31,4,FALSE),0),"")</f>
        <v/>
      </c>
      <c r="R105" s="63" t="str">
        <f>IFERROR(ROUND($L105*VLOOKUP($M105,'Fast info vedlikeholdes sentral'!$B$15:$O$31,5,FALSE),0),"")</f>
        <v/>
      </c>
      <c r="S105" s="63" t="str">
        <f>IFERROR(ROUND($L105*VLOOKUP($M105,'Fast info vedlikeholdes sentral'!$B$15:$O$31,6,FALSE),0),"")</f>
        <v/>
      </c>
      <c r="T105" s="63" t="str">
        <f>IFERROR(ROUND($L105*VLOOKUP($M105,'Fast info vedlikeholdes sentral'!$B$15:$O$31,7,FALSE),0),"")</f>
        <v/>
      </c>
      <c r="U105" s="63" t="str">
        <f>IFERROR(ROUND($L105*VLOOKUP($M105,'Fast info vedlikeholdes sentral'!$B$15:$O$31,8,FALSE),0),"")</f>
        <v/>
      </c>
      <c r="V105" s="63" t="str">
        <f>IFERROR(ROUND($L105*VLOOKUP($M105,'Fast info vedlikeholdes sentral'!$B$15:$O$31,9,FALSE),0),"")</f>
        <v/>
      </c>
      <c r="W105" s="63" t="str">
        <f>IFERROR(ROUND($L105*VLOOKUP($M105,'Fast info vedlikeholdes sentral'!$B$15:$O$31,10,FALSE),0),"")</f>
        <v/>
      </c>
      <c r="X105" s="63" t="str">
        <f>IFERROR(ROUND($L105*VLOOKUP($M105,'Fast info vedlikeholdes sentral'!$B$15:$O$31,11,FALSE),0),"")</f>
        <v/>
      </c>
      <c r="Y105" s="63" t="str">
        <f>IFERROR(ROUND($L105*VLOOKUP($M105,'Fast info vedlikeholdes sentral'!$B$15:$O$31,12,FALSE),0),"")</f>
        <v/>
      </c>
      <c r="Z105" s="63" t="str">
        <f>IFERROR(ROUND($L105*VLOOKUP($M105,'Fast info vedlikeholdes sentral'!$B$15:$O$31,13,FALSE),0),"")</f>
        <v/>
      </c>
      <c r="AA105" s="63" t="str">
        <f>IFERROR(ROUND($L105*VLOOKUP($M105,'Fast info vedlikeholdes sentral'!$B$15:$O$31,14,FALSE),0),"")</f>
        <v/>
      </c>
    </row>
    <row r="106" spans="1:27" ht="15.75" customHeight="1" x14ac:dyDescent="0.25">
      <c r="A106" s="22" t="str">
        <f t="shared" si="12"/>
        <v/>
      </c>
      <c r="B106" s="39" t="str">
        <f>IF(A106="group trans_id",MIN($B$28:B105)-1,"")</f>
        <v/>
      </c>
      <c r="C106" s="22">
        <v>0</v>
      </c>
      <c r="D106" s="27"/>
      <c r="E106" s="27" t="str">
        <f t="shared" si="9"/>
        <v/>
      </c>
      <c r="F106" s="27" t="str">
        <f t="shared" si="10"/>
        <v/>
      </c>
      <c r="G106" s="27" t="str">
        <f t="shared" si="11"/>
        <v/>
      </c>
      <c r="H106" s="27" t="str">
        <f t="shared" si="13"/>
        <v/>
      </c>
      <c r="I106" s="27"/>
      <c r="J106" s="27"/>
      <c r="K106" s="27"/>
      <c r="L106" s="62"/>
      <c r="M106" s="65"/>
      <c r="N106" s="62">
        <f t="shared" si="14"/>
        <v>0</v>
      </c>
      <c r="O106" s="63" t="str">
        <f>IFERROR(ROUND($L106*VLOOKUP($M106,'Fast info vedlikeholdes sentral'!$B$15:$O$31,2,FALSE),0),"")</f>
        <v/>
      </c>
      <c r="P106" s="63" t="str">
        <f>IFERROR(ROUND($L106*VLOOKUP($M106,'Fast info vedlikeholdes sentral'!$B$15:$O$31,3,FALSE),0),"")</f>
        <v/>
      </c>
      <c r="Q106" s="63" t="str">
        <f>IFERROR(ROUND($L106*VLOOKUP($M106,'Fast info vedlikeholdes sentral'!$B$15:$O$31,4,FALSE),0),"")</f>
        <v/>
      </c>
      <c r="R106" s="63" t="str">
        <f>IFERROR(ROUND($L106*VLOOKUP($M106,'Fast info vedlikeholdes sentral'!$B$15:$O$31,5,FALSE),0),"")</f>
        <v/>
      </c>
      <c r="S106" s="63" t="str">
        <f>IFERROR(ROUND($L106*VLOOKUP($M106,'Fast info vedlikeholdes sentral'!$B$15:$O$31,6,FALSE),0),"")</f>
        <v/>
      </c>
      <c r="T106" s="63" t="str">
        <f>IFERROR(ROUND($L106*VLOOKUP($M106,'Fast info vedlikeholdes sentral'!$B$15:$O$31,7,FALSE),0),"")</f>
        <v/>
      </c>
      <c r="U106" s="63" t="str">
        <f>IFERROR(ROUND($L106*VLOOKUP($M106,'Fast info vedlikeholdes sentral'!$B$15:$O$31,8,FALSE),0),"")</f>
        <v/>
      </c>
      <c r="V106" s="63" t="str">
        <f>IFERROR(ROUND($L106*VLOOKUP($M106,'Fast info vedlikeholdes sentral'!$B$15:$O$31,9,FALSE),0),"")</f>
        <v/>
      </c>
      <c r="W106" s="63" t="str">
        <f>IFERROR(ROUND($L106*VLOOKUP($M106,'Fast info vedlikeholdes sentral'!$B$15:$O$31,10,FALSE),0),"")</f>
        <v/>
      </c>
      <c r="X106" s="63" t="str">
        <f>IFERROR(ROUND($L106*VLOOKUP($M106,'Fast info vedlikeholdes sentral'!$B$15:$O$31,11,FALSE),0),"")</f>
        <v/>
      </c>
      <c r="Y106" s="63" t="str">
        <f>IFERROR(ROUND($L106*VLOOKUP($M106,'Fast info vedlikeholdes sentral'!$B$15:$O$31,12,FALSE),0),"")</f>
        <v/>
      </c>
      <c r="Z106" s="63" t="str">
        <f>IFERROR(ROUND($L106*VLOOKUP($M106,'Fast info vedlikeholdes sentral'!$B$15:$O$31,13,FALSE),0),"")</f>
        <v/>
      </c>
      <c r="AA106" s="63" t="str">
        <f>IFERROR(ROUND($L106*VLOOKUP($M106,'Fast info vedlikeholdes sentral'!$B$15:$O$31,14,FALSE),0),"")</f>
        <v/>
      </c>
    </row>
    <row r="107" spans="1:27" ht="15.75" customHeight="1" x14ac:dyDescent="0.25">
      <c r="A107" s="22" t="str">
        <f t="shared" si="12"/>
        <v/>
      </c>
      <c r="B107" s="39" t="str">
        <f>IF(A107="group trans_id",MIN($B$28:B106)-1,"")</f>
        <v/>
      </c>
      <c r="C107" s="22">
        <v>0</v>
      </c>
      <c r="D107" s="27"/>
      <c r="E107" s="27" t="str">
        <f t="shared" si="9"/>
        <v/>
      </c>
      <c r="F107" s="27" t="str">
        <f t="shared" si="10"/>
        <v/>
      </c>
      <c r="G107" s="27" t="str">
        <f t="shared" si="11"/>
        <v/>
      </c>
      <c r="H107" s="27" t="str">
        <f t="shared" si="13"/>
        <v/>
      </c>
      <c r="I107" s="27"/>
      <c r="J107" s="27"/>
      <c r="K107" s="27"/>
      <c r="L107" s="62"/>
      <c r="M107" s="65"/>
      <c r="N107" s="62">
        <f t="shared" si="14"/>
        <v>0</v>
      </c>
      <c r="O107" s="63" t="str">
        <f>IFERROR(ROUND($L107*VLOOKUP($M107,'Fast info vedlikeholdes sentral'!$B$15:$O$31,2,FALSE),0),"")</f>
        <v/>
      </c>
      <c r="P107" s="63" t="str">
        <f>IFERROR(ROUND($L107*VLOOKUP($M107,'Fast info vedlikeholdes sentral'!$B$15:$O$31,3,FALSE),0),"")</f>
        <v/>
      </c>
      <c r="Q107" s="63" t="str">
        <f>IFERROR(ROUND($L107*VLOOKUP($M107,'Fast info vedlikeholdes sentral'!$B$15:$O$31,4,FALSE),0),"")</f>
        <v/>
      </c>
      <c r="R107" s="63" t="str">
        <f>IFERROR(ROUND($L107*VLOOKUP($M107,'Fast info vedlikeholdes sentral'!$B$15:$O$31,5,FALSE),0),"")</f>
        <v/>
      </c>
      <c r="S107" s="63" t="str">
        <f>IFERROR(ROUND($L107*VLOOKUP($M107,'Fast info vedlikeholdes sentral'!$B$15:$O$31,6,FALSE),0),"")</f>
        <v/>
      </c>
      <c r="T107" s="63" t="str">
        <f>IFERROR(ROUND($L107*VLOOKUP($M107,'Fast info vedlikeholdes sentral'!$B$15:$O$31,7,FALSE),0),"")</f>
        <v/>
      </c>
      <c r="U107" s="63" t="str">
        <f>IFERROR(ROUND($L107*VLOOKUP($M107,'Fast info vedlikeholdes sentral'!$B$15:$O$31,8,FALSE),0),"")</f>
        <v/>
      </c>
      <c r="V107" s="63" t="str">
        <f>IFERROR(ROUND($L107*VLOOKUP($M107,'Fast info vedlikeholdes sentral'!$B$15:$O$31,9,FALSE),0),"")</f>
        <v/>
      </c>
      <c r="W107" s="63" t="str">
        <f>IFERROR(ROUND($L107*VLOOKUP($M107,'Fast info vedlikeholdes sentral'!$B$15:$O$31,10,FALSE),0),"")</f>
        <v/>
      </c>
      <c r="X107" s="63" t="str">
        <f>IFERROR(ROUND($L107*VLOOKUP($M107,'Fast info vedlikeholdes sentral'!$B$15:$O$31,11,FALSE),0),"")</f>
        <v/>
      </c>
      <c r="Y107" s="63" t="str">
        <f>IFERROR(ROUND($L107*VLOOKUP($M107,'Fast info vedlikeholdes sentral'!$B$15:$O$31,12,FALSE),0),"")</f>
        <v/>
      </c>
      <c r="Z107" s="63" t="str">
        <f>IFERROR(ROUND($L107*VLOOKUP($M107,'Fast info vedlikeholdes sentral'!$B$15:$O$31,13,FALSE),0),"")</f>
        <v/>
      </c>
      <c r="AA107" s="63" t="str">
        <f>IFERROR(ROUND($L107*VLOOKUP($M107,'Fast info vedlikeholdes sentral'!$B$15:$O$31,14,FALSE),0),"")</f>
        <v/>
      </c>
    </row>
    <row r="108" spans="1:27" ht="15.75" customHeight="1" x14ac:dyDescent="0.25">
      <c r="A108" s="22" t="str">
        <f t="shared" si="12"/>
        <v/>
      </c>
      <c r="B108" s="39" t="str">
        <f>IF(A108="group trans_id",MIN($B$28:B107)-1,"")</f>
        <v/>
      </c>
      <c r="C108" s="22">
        <v>0</v>
      </c>
      <c r="D108" s="27"/>
      <c r="E108" s="27" t="str">
        <f t="shared" si="9"/>
        <v/>
      </c>
      <c r="F108" s="27" t="str">
        <f t="shared" si="10"/>
        <v/>
      </c>
      <c r="G108" s="27" t="str">
        <f t="shared" si="11"/>
        <v/>
      </c>
      <c r="H108" s="27" t="str">
        <f t="shared" si="13"/>
        <v/>
      </c>
      <c r="I108" s="27"/>
      <c r="J108" s="27"/>
      <c r="K108" s="27"/>
      <c r="L108" s="62"/>
      <c r="M108" s="65"/>
      <c r="N108" s="62">
        <f t="shared" si="14"/>
        <v>0</v>
      </c>
      <c r="O108" s="63" t="str">
        <f>IFERROR(ROUND($L108*VLOOKUP($M108,'Fast info vedlikeholdes sentral'!$B$15:$O$31,2,FALSE),0),"")</f>
        <v/>
      </c>
      <c r="P108" s="63" t="str">
        <f>IFERROR(ROUND($L108*VLOOKUP($M108,'Fast info vedlikeholdes sentral'!$B$15:$O$31,3,FALSE),0),"")</f>
        <v/>
      </c>
      <c r="Q108" s="63" t="str">
        <f>IFERROR(ROUND($L108*VLOOKUP($M108,'Fast info vedlikeholdes sentral'!$B$15:$O$31,4,FALSE),0),"")</f>
        <v/>
      </c>
      <c r="R108" s="63" t="str">
        <f>IFERROR(ROUND($L108*VLOOKUP($M108,'Fast info vedlikeholdes sentral'!$B$15:$O$31,5,FALSE),0),"")</f>
        <v/>
      </c>
      <c r="S108" s="63" t="str">
        <f>IFERROR(ROUND($L108*VLOOKUP($M108,'Fast info vedlikeholdes sentral'!$B$15:$O$31,6,FALSE),0),"")</f>
        <v/>
      </c>
      <c r="T108" s="63" t="str">
        <f>IFERROR(ROUND($L108*VLOOKUP($M108,'Fast info vedlikeholdes sentral'!$B$15:$O$31,7,FALSE),0),"")</f>
        <v/>
      </c>
      <c r="U108" s="63" t="str">
        <f>IFERROR(ROUND($L108*VLOOKUP($M108,'Fast info vedlikeholdes sentral'!$B$15:$O$31,8,FALSE),0),"")</f>
        <v/>
      </c>
      <c r="V108" s="63" t="str">
        <f>IFERROR(ROUND($L108*VLOOKUP($M108,'Fast info vedlikeholdes sentral'!$B$15:$O$31,9,FALSE),0),"")</f>
        <v/>
      </c>
      <c r="W108" s="63" t="str">
        <f>IFERROR(ROUND($L108*VLOOKUP($M108,'Fast info vedlikeholdes sentral'!$B$15:$O$31,10,FALSE),0),"")</f>
        <v/>
      </c>
      <c r="X108" s="63" t="str">
        <f>IFERROR(ROUND($L108*VLOOKUP($M108,'Fast info vedlikeholdes sentral'!$B$15:$O$31,11,FALSE),0),"")</f>
        <v/>
      </c>
      <c r="Y108" s="63" t="str">
        <f>IFERROR(ROUND($L108*VLOOKUP($M108,'Fast info vedlikeholdes sentral'!$B$15:$O$31,12,FALSE),0),"")</f>
        <v/>
      </c>
      <c r="Z108" s="63" t="str">
        <f>IFERROR(ROUND($L108*VLOOKUP($M108,'Fast info vedlikeholdes sentral'!$B$15:$O$31,13,FALSE),0),"")</f>
        <v/>
      </c>
      <c r="AA108" s="63" t="str">
        <f>IFERROR(ROUND($L108*VLOOKUP($M108,'Fast info vedlikeholdes sentral'!$B$15:$O$31,14,FALSE),0),"")</f>
        <v/>
      </c>
    </row>
    <row r="109" spans="1:27" ht="15.75" customHeight="1" x14ac:dyDescent="0.25">
      <c r="A109" s="22" t="str">
        <f t="shared" si="12"/>
        <v/>
      </c>
      <c r="B109" s="39" t="str">
        <f>IF(A109="group trans_id",MIN($B$28:B108)-1,"")</f>
        <v/>
      </c>
      <c r="C109" s="22">
        <v>0</v>
      </c>
      <c r="D109" s="27"/>
      <c r="E109" s="27" t="str">
        <f t="shared" si="9"/>
        <v/>
      </c>
      <c r="F109" s="27" t="str">
        <f t="shared" si="10"/>
        <v/>
      </c>
      <c r="G109" s="27" t="str">
        <f t="shared" si="11"/>
        <v/>
      </c>
      <c r="H109" s="27" t="str">
        <f t="shared" si="13"/>
        <v/>
      </c>
      <c r="I109" s="27"/>
      <c r="J109" s="27"/>
      <c r="K109" s="27"/>
      <c r="L109" s="62"/>
      <c r="M109" s="65"/>
      <c r="N109" s="62">
        <f t="shared" si="14"/>
        <v>0</v>
      </c>
      <c r="O109" s="63" t="str">
        <f>IFERROR(ROUND($L109*VLOOKUP($M109,'Fast info vedlikeholdes sentral'!$B$15:$O$31,2,FALSE),0),"")</f>
        <v/>
      </c>
      <c r="P109" s="63" t="str">
        <f>IFERROR(ROUND($L109*VLOOKUP($M109,'Fast info vedlikeholdes sentral'!$B$15:$O$31,3,FALSE),0),"")</f>
        <v/>
      </c>
      <c r="Q109" s="63" t="str">
        <f>IFERROR(ROUND($L109*VLOOKUP($M109,'Fast info vedlikeholdes sentral'!$B$15:$O$31,4,FALSE),0),"")</f>
        <v/>
      </c>
      <c r="R109" s="63" t="str">
        <f>IFERROR(ROUND($L109*VLOOKUP($M109,'Fast info vedlikeholdes sentral'!$B$15:$O$31,5,FALSE),0),"")</f>
        <v/>
      </c>
      <c r="S109" s="63" t="str">
        <f>IFERROR(ROUND($L109*VLOOKUP($M109,'Fast info vedlikeholdes sentral'!$B$15:$O$31,6,FALSE),0),"")</f>
        <v/>
      </c>
      <c r="T109" s="63" t="str">
        <f>IFERROR(ROUND($L109*VLOOKUP($M109,'Fast info vedlikeholdes sentral'!$B$15:$O$31,7,FALSE),0),"")</f>
        <v/>
      </c>
      <c r="U109" s="63" t="str">
        <f>IFERROR(ROUND($L109*VLOOKUP($M109,'Fast info vedlikeholdes sentral'!$B$15:$O$31,8,FALSE),0),"")</f>
        <v/>
      </c>
      <c r="V109" s="63" t="str">
        <f>IFERROR(ROUND($L109*VLOOKUP($M109,'Fast info vedlikeholdes sentral'!$B$15:$O$31,9,FALSE),0),"")</f>
        <v/>
      </c>
      <c r="W109" s="63" t="str">
        <f>IFERROR(ROUND($L109*VLOOKUP($M109,'Fast info vedlikeholdes sentral'!$B$15:$O$31,10,FALSE),0),"")</f>
        <v/>
      </c>
      <c r="X109" s="63" t="str">
        <f>IFERROR(ROUND($L109*VLOOKUP($M109,'Fast info vedlikeholdes sentral'!$B$15:$O$31,11,FALSE),0),"")</f>
        <v/>
      </c>
      <c r="Y109" s="63" t="str">
        <f>IFERROR(ROUND($L109*VLOOKUP($M109,'Fast info vedlikeholdes sentral'!$B$15:$O$31,12,FALSE),0),"")</f>
        <v/>
      </c>
      <c r="Z109" s="63" t="str">
        <f>IFERROR(ROUND($L109*VLOOKUP($M109,'Fast info vedlikeholdes sentral'!$B$15:$O$31,13,FALSE),0),"")</f>
        <v/>
      </c>
      <c r="AA109" s="63" t="str">
        <f>IFERROR(ROUND($L109*VLOOKUP($M109,'Fast info vedlikeholdes sentral'!$B$15:$O$31,14,FALSE),0),"")</f>
        <v/>
      </c>
    </row>
    <row r="110" spans="1:27" ht="15.75" customHeight="1" x14ac:dyDescent="0.25">
      <c r="A110" s="22" t="str">
        <f t="shared" si="12"/>
        <v/>
      </c>
      <c r="B110" s="39" t="str">
        <f>IF(A110="group trans_id",MIN($B$28:B109)-1,"")</f>
        <v/>
      </c>
      <c r="C110" s="22">
        <v>0</v>
      </c>
      <c r="D110" s="27"/>
      <c r="E110" s="27" t="str">
        <f t="shared" si="9"/>
        <v/>
      </c>
      <c r="F110" s="27" t="str">
        <f t="shared" si="10"/>
        <v/>
      </c>
      <c r="G110" s="27" t="str">
        <f t="shared" si="11"/>
        <v/>
      </c>
      <c r="H110" s="27" t="str">
        <f t="shared" si="13"/>
        <v/>
      </c>
      <c r="I110" s="27"/>
      <c r="J110" s="27"/>
      <c r="K110" s="27"/>
      <c r="L110" s="62"/>
      <c r="M110" s="65"/>
      <c r="N110" s="62">
        <f t="shared" si="14"/>
        <v>0</v>
      </c>
      <c r="O110" s="63" t="str">
        <f>IFERROR(ROUND($L110*VLOOKUP($M110,'Fast info vedlikeholdes sentral'!$B$15:$O$31,2,FALSE),0),"")</f>
        <v/>
      </c>
      <c r="P110" s="63" t="str">
        <f>IFERROR(ROUND($L110*VLOOKUP($M110,'Fast info vedlikeholdes sentral'!$B$15:$O$31,3,FALSE),0),"")</f>
        <v/>
      </c>
      <c r="Q110" s="63" t="str">
        <f>IFERROR(ROUND($L110*VLOOKUP($M110,'Fast info vedlikeholdes sentral'!$B$15:$O$31,4,FALSE),0),"")</f>
        <v/>
      </c>
      <c r="R110" s="63" t="str">
        <f>IFERROR(ROUND($L110*VLOOKUP($M110,'Fast info vedlikeholdes sentral'!$B$15:$O$31,5,FALSE),0),"")</f>
        <v/>
      </c>
      <c r="S110" s="63" t="str">
        <f>IFERROR(ROUND($L110*VLOOKUP($M110,'Fast info vedlikeholdes sentral'!$B$15:$O$31,6,FALSE),0),"")</f>
        <v/>
      </c>
      <c r="T110" s="63" t="str">
        <f>IFERROR(ROUND($L110*VLOOKUP($M110,'Fast info vedlikeholdes sentral'!$B$15:$O$31,7,FALSE),0),"")</f>
        <v/>
      </c>
      <c r="U110" s="63" t="str">
        <f>IFERROR(ROUND($L110*VLOOKUP($M110,'Fast info vedlikeholdes sentral'!$B$15:$O$31,8,FALSE),0),"")</f>
        <v/>
      </c>
      <c r="V110" s="63" t="str">
        <f>IFERROR(ROUND($L110*VLOOKUP($M110,'Fast info vedlikeholdes sentral'!$B$15:$O$31,9,FALSE),0),"")</f>
        <v/>
      </c>
      <c r="W110" s="63" t="str">
        <f>IFERROR(ROUND($L110*VLOOKUP($M110,'Fast info vedlikeholdes sentral'!$B$15:$O$31,10,FALSE),0),"")</f>
        <v/>
      </c>
      <c r="X110" s="63" t="str">
        <f>IFERROR(ROUND($L110*VLOOKUP($M110,'Fast info vedlikeholdes sentral'!$B$15:$O$31,11,FALSE),0),"")</f>
        <v/>
      </c>
      <c r="Y110" s="63" t="str">
        <f>IFERROR(ROUND($L110*VLOOKUP($M110,'Fast info vedlikeholdes sentral'!$B$15:$O$31,12,FALSE),0),"")</f>
        <v/>
      </c>
      <c r="Z110" s="63" t="str">
        <f>IFERROR(ROUND($L110*VLOOKUP($M110,'Fast info vedlikeholdes sentral'!$B$15:$O$31,13,FALSE),0),"")</f>
        <v/>
      </c>
      <c r="AA110" s="63" t="str">
        <f>IFERROR(ROUND($L110*VLOOKUP($M110,'Fast info vedlikeholdes sentral'!$B$15:$O$31,14,FALSE),0),"")</f>
        <v/>
      </c>
    </row>
    <row r="111" spans="1:27" ht="15.75" customHeight="1" x14ac:dyDescent="0.25">
      <c r="A111" s="22" t="str">
        <f t="shared" si="12"/>
        <v/>
      </c>
      <c r="B111" s="39" t="str">
        <f>IF(A111="group trans_id",MIN($B$28:B110)-1,"")</f>
        <v/>
      </c>
      <c r="C111" s="22">
        <v>0</v>
      </c>
      <c r="D111" s="27"/>
      <c r="E111" s="27" t="str">
        <f t="shared" si="9"/>
        <v/>
      </c>
      <c r="F111" s="27" t="str">
        <f t="shared" si="10"/>
        <v/>
      </c>
      <c r="G111" s="27" t="str">
        <f t="shared" si="11"/>
        <v/>
      </c>
      <c r="H111" s="27" t="str">
        <f t="shared" si="13"/>
        <v/>
      </c>
      <c r="I111" s="27"/>
      <c r="J111" s="27"/>
      <c r="K111" s="27"/>
      <c r="L111" s="62"/>
      <c r="M111" s="65"/>
      <c r="N111" s="62">
        <f t="shared" si="14"/>
        <v>0</v>
      </c>
      <c r="O111" s="63" t="str">
        <f>IFERROR(ROUND($L111*VLOOKUP($M111,'Fast info vedlikeholdes sentral'!$B$15:$O$31,2,FALSE),0),"")</f>
        <v/>
      </c>
      <c r="P111" s="63" t="str">
        <f>IFERROR(ROUND($L111*VLOOKUP($M111,'Fast info vedlikeholdes sentral'!$B$15:$O$31,3,FALSE),0),"")</f>
        <v/>
      </c>
      <c r="Q111" s="63" t="str">
        <f>IFERROR(ROUND($L111*VLOOKUP($M111,'Fast info vedlikeholdes sentral'!$B$15:$O$31,4,FALSE),0),"")</f>
        <v/>
      </c>
      <c r="R111" s="63" t="str">
        <f>IFERROR(ROUND($L111*VLOOKUP($M111,'Fast info vedlikeholdes sentral'!$B$15:$O$31,5,FALSE),0),"")</f>
        <v/>
      </c>
      <c r="S111" s="63" t="str">
        <f>IFERROR(ROUND($L111*VLOOKUP($M111,'Fast info vedlikeholdes sentral'!$B$15:$O$31,6,FALSE),0),"")</f>
        <v/>
      </c>
      <c r="T111" s="63" t="str">
        <f>IFERROR(ROUND($L111*VLOOKUP($M111,'Fast info vedlikeholdes sentral'!$B$15:$O$31,7,FALSE),0),"")</f>
        <v/>
      </c>
      <c r="U111" s="63" t="str">
        <f>IFERROR(ROUND($L111*VLOOKUP($M111,'Fast info vedlikeholdes sentral'!$B$15:$O$31,8,FALSE),0),"")</f>
        <v/>
      </c>
      <c r="V111" s="63" t="str">
        <f>IFERROR(ROUND($L111*VLOOKUP($M111,'Fast info vedlikeholdes sentral'!$B$15:$O$31,9,FALSE),0),"")</f>
        <v/>
      </c>
      <c r="W111" s="63" t="str">
        <f>IFERROR(ROUND($L111*VLOOKUP($M111,'Fast info vedlikeholdes sentral'!$B$15:$O$31,10,FALSE),0),"")</f>
        <v/>
      </c>
      <c r="X111" s="63" t="str">
        <f>IFERROR(ROUND($L111*VLOOKUP($M111,'Fast info vedlikeholdes sentral'!$B$15:$O$31,11,FALSE),0),"")</f>
        <v/>
      </c>
      <c r="Y111" s="63" t="str">
        <f>IFERROR(ROUND($L111*VLOOKUP($M111,'Fast info vedlikeholdes sentral'!$B$15:$O$31,12,FALSE),0),"")</f>
        <v/>
      </c>
      <c r="Z111" s="63" t="str">
        <f>IFERROR(ROUND($L111*VLOOKUP($M111,'Fast info vedlikeholdes sentral'!$B$15:$O$31,13,FALSE),0),"")</f>
        <v/>
      </c>
      <c r="AA111" s="63" t="str">
        <f>IFERROR(ROUND($L111*VLOOKUP($M111,'Fast info vedlikeholdes sentral'!$B$15:$O$31,14,FALSE),0),"")</f>
        <v/>
      </c>
    </row>
    <row r="112" spans="1:27" ht="15.75" customHeight="1" x14ac:dyDescent="0.25">
      <c r="A112" s="22" t="str">
        <f t="shared" si="12"/>
        <v/>
      </c>
      <c r="B112" s="39" t="str">
        <f>IF(A112="group trans_id",MIN($B$28:B111)-1,"")</f>
        <v/>
      </c>
      <c r="C112" s="22">
        <v>0</v>
      </c>
      <c r="D112" s="27"/>
      <c r="E112" s="27" t="str">
        <f t="shared" si="9"/>
        <v/>
      </c>
      <c r="F112" s="27" t="str">
        <f t="shared" si="10"/>
        <v/>
      </c>
      <c r="G112" s="27" t="str">
        <f t="shared" si="11"/>
        <v/>
      </c>
      <c r="H112" s="27" t="str">
        <f t="shared" si="13"/>
        <v/>
      </c>
      <c r="I112" s="27"/>
      <c r="J112" s="27"/>
      <c r="K112" s="27"/>
      <c r="L112" s="62"/>
      <c r="M112" s="65"/>
      <c r="N112" s="62">
        <f t="shared" si="14"/>
        <v>0</v>
      </c>
      <c r="O112" s="63" t="str">
        <f>IFERROR(ROUND($L112*VLOOKUP($M112,'Fast info vedlikeholdes sentral'!$B$15:$O$31,2,FALSE),0),"")</f>
        <v/>
      </c>
      <c r="P112" s="63" t="str">
        <f>IFERROR(ROUND($L112*VLOOKUP($M112,'Fast info vedlikeholdes sentral'!$B$15:$O$31,3,FALSE),0),"")</f>
        <v/>
      </c>
      <c r="Q112" s="63" t="str">
        <f>IFERROR(ROUND($L112*VLOOKUP($M112,'Fast info vedlikeholdes sentral'!$B$15:$O$31,4,FALSE),0),"")</f>
        <v/>
      </c>
      <c r="R112" s="63" t="str">
        <f>IFERROR(ROUND($L112*VLOOKUP($M112,'Fast info vedlikeholdes sentral'!$B$15:$O$31,5,FALSE),0),"")</f>
        <v/>
      </c>
      <c r="S112" s="63" t="str">
        <f>IFERROR(ROUND($L112*VLOOKUP($M112,'Fast info vedlikeholdes sentral'!$B$15:$O$31,6,FALSE),0),"")</f>
        <v/>
      </c>
      <c r="T112" s="63" t="str">
        <f>IFERROR(ROUND($L112*VLOOKUP($M112,'Fast info vedlikeholdes sentral'!$B$15:$O$31,7,FALSE),0),"")</f>
        <v/>
      </c>
      <c r="U112" s="63" t="str">
        <f>IFERROR(ROUND($L112*VLOOKUP($M112,'Fast info vedlikeholdes sentral'!$B$15:$O$31,8,FALSE),0),"")</f>
        <v/>
      </c>
      <c r="V112" s="63" t="str">
        <f>IFERROR(ROUND($L112*VLOOKUP($M112,'Fast info vedlikeholdes sentral'!$B$15:$O$31,9,FALSE),0),"")</f>
        <v/>
      </c>
      <c r="W112" s="63" t="str">
        <f>IFERROR(ROUND($L112*VLOOKUP($M112,'Fast info vedlikeholdes sentral'!$B$15:$O$31,10,FALSE),0),"")</f>
        <v/>
      </c>
      <c r="X112" s="63" t="str">
        <f>IFERROR(ROUND($L112*VLOOKUP($M112,'Fast info vedlikeholdes sentral'!$B$15:$O$31,11,FALSE),0),"")</f>
        <v/>
      </c>
      <c r="Y112" s="63" t="str">
        <f>IFERROR(ROUND($L112*VLOOKUP($M112,'Fast info vedlikeholdes sentral'!$B$15:$O$31,12,FALSE),0),"")</f>
        <v/>
      </c>
      <c r="Z112" s="63" t="str">
        <f>IFERROR(ROUND($L112*VLOOKUP($M112,'Fast info vedlikeholdes sentral'!$B$15:$O$31,13,FALSE),0),"")</f>
        <v/>
      </c>
      <c r="AA112" s="63" t="str">
        <f>IFERROR(ROUND($L112*VLOOKUP($M112,'Fast info vedlikeholdes sentral'!$B$15:$O$31,14,FALSE),0),"")</f>
        <v/>
      </c>
    </row>
    <row r="113" spans="1:27" ht="15.75" customHeight="1" x14ac:dyDescent="0.25">
      <c r="A113" s="22" t="str">
        <f t="shared" si="12"/>
        <v/>
      </c>
      <c r="B113" s="39" t="str">
        <f>IF(A113="group trans_id",MIN($B$28:B112)-1,"")</f>
        <v/>
      </c>
      <c r="C113" s="22">
        <v>0</v>
      </c>
      <c r="D113" s="27"/>
      <c r="E113" s="27" t="str">
        <f t="shared" si="9"/>
        <v/>
      </c>
      <c r="F113" s="27" t="str">
        <f t="shared" si="10"/>
        <v/>
      </c>
      <c r="G113" s="27" t="str">
        <f t="shared" si="11"/>
        <v/>
      </c>
      <c r="H113" s="27" t="str">
        <f t="shared" si="13"/>
        <v/>
      </c>
      <c r="I113" s="27"/>
      <c r="J113" s="27"/>
      <c r="K113" s="27"/>
      <c r="L113" s="62"/>
      <c r="M113" s="65"/>
      <c r="N113" s="62">
        <f t="shared" si="14"/>
        <v>0</v>
      </c>
      <c r="O113" s="63" t="str">
        <f>IFERROR(ROUND($L113*VLOOKUP($M113,'Fast info vedlikeholdes sentral'!$B$15:$O$31,2,FALSE),0),"")</f>
        <v/>
      </c>
      <c r="P113" s="63" t="str">
        <f>IFERROR(ROUND($L113*VLOOKUP($M113,'Fast info vedlikeholdes sentral'!$B$15:$O$31,3,FALSE),0),"")</f>
        <v/>
      </c>
      <c r="Q113" s="63" t="str">
        <f>IFERROR(ROUND($L113*VLOOKUP($M113,'Fast info vedlikeholdes sentral'!$B$15:$O$31,4,FALSE),0),"")</f>
        <v/>
      </c>
      <c r="R113" s="63" t="str">
        <f>IFERROR(ROUND($L113*VLOOKUP($M113,'Fast info vedlikeholdes sentral'!$B$15:$O$31,5,FALSE),0),"")</f>
        <v/>
      </c>
      <c r="S113" s="63" t="str">
        <f>IFERROR(ROUND($L113*VLOOKUP($M113,'Fast info vedlikeholdes sentral'!$B$15:$O$31,6,FALSE),0),"")</f>
        <v/>
      </c>
      <c r="T113" s="63" t="str">
        <f>IFERROR(ROUND($L113*VLOOKUP($M113,'Fast info vedlikeholdes sentral'!$B$15:$O$31,7,FALSE),0),"")</f>
        <v/>
      </c>
      <c r="U113" s="63" t="str">
        <f>IFERROR(ROUND($L113*VLOOKUP($M113,'Fast info vedlikeholdes sentral'!$B$15:$O$31,8,FALSE),0),"")</f>
        <v/>
      </c>
      <c r="V113" s="63" t="str">
        <f>IFERROR(ROUND($L113*VLOOKUP($M113,'Fast info vedlikeholdes sentral'!$B$15:$O$31,9,FALSE),0),"")</f>
        <v/>
      </c>
      <c r="W113" s="63" t="str">
        <f>IFERROR(ROUND($L113*VLOOKUP($M113,'Fast info vedlikeholdes sentral'!$B$15:$O$31,10,FALSE),0),"")</f>
        <v/>
      </c>
      <c r="X113" s="63" t="str">
        <f>IFERROR(ROUND($L113*VLOOKUP($M113,'Fast info vedlikeholdes sentral'!$B$15:$O$31,11,FALSE),0),"")</f>
        <v/>
      </c>
      <c r="Y113" s="63" t="str">
        <f>IFERROR(ROUND($L113*VLOOKUP($M113,'Fast info vedlikeholdes sentral'!$B$15:$O$31,12,FALSE),0),"")</f>
        <v/>
      </c>
      <c r="Z113" s="63" t="str">
        <f>IFERROR(ROUND($L113*VLOOKUP($M113,'Fast info vedlikeholdes sentral'!$B$15:$O$31,13,FALSE),0),"")</f>
        <v/>
      </c>
      <c r="AA113" s="63" t="str">
        <f>IFERROR(ROUND($L113*VLOOKUP($M113,'Fast info vedlikeholdes sentral'!$B$15:$O$31,14,FALSE),0),"")</f>
        <v/>
      </c>
    </row>
    <row r="114" spans="1:27" ht="15.75" customHeight="1" x14ac:dyDescent="0.25">
      <c r="A114" s="22" t="str">
        <f t="shared" si="12"/>
        <v/>
      </c>
      <c r="B114" s="39" t="str">
        <f>IF(A114="group trans_id",MIN($B$28:B113)-1,"")</f>
        <v/>
      </c>
      <c r="C114" s="22">
        <v>0</v>
      </c>
      <c r="D114" s="27"/>
      <c r="E114" s="27" t="str">
        <f t="shared" si="9"/>
        <v/>
      </c>
      <c r="F114" s="27" t="str">
        <f t="shared" si="10"/>
        <v/>
      </c>
      <c r="G114" s="27" t="str">
        <f t="shared" si="11"/>
        <v/>
      </c>
      <c r="H114" s="27" t="str">
        <f t="shared" si="13"/>
        <v/>
      </c>
      <c r="I114" s="27"/>
      <c r="J114" s="27"/>
      <c r="K114" s="27"/>
      <c r="L114" s="62"/>
      <c r="M114" s="65"/>
      <c r="N114" s="62">
        <f t="shared" si="14"/>
        <v>0</v>
      </c>
      <c r="O114" s="63" t="str">
        <f>IFERROR(ROUND($L114*VLOOKUP($M114,'Fast info vedlikeholdes sentral'!$B$15:$O$31,2,FALSE),0),"")</f>
        <v/>
      </c>
      <c r="P114" s="63" t="str">
        <f>IFERROR(ROUND($L114*VLOOKUP($M114,'Fast info vedlikeholdes sentral'!$B$15:$O$31,3,FALSE),0),"")</f>
        <v/>
      </c>
      <c r="Q114" s="63" t="str">
        <f>IFERROR(ROUND($L114*VLOOKUP($M114,'Fast info vedlikeholdes sentral'!$B$15:$O$31,4,FALSE),0),"")</f>
        <v/>
      </c>
      <c r="R114" s="63" t="str">
        <f>IFERROR(ROUND($L114*VLOOKUP($M114,'Fast info vedlikeholdes sentral'!$B$15:$O$31,5,FALSE),0),"")</f>
        <v/>
      </c>
      <c r="S114" s="63" t="str">
        <f>IFERROR(ROUND($L114*VLOOKUP($M114,'Fast info vedlikeholdes sentral'!$B$15:$O$31,6,FALSE),0),"")</f>
        <v/>
      </c>
      <c r="T114" s="63" t="str">
        <f>IFERROR(ROUND($L114*VLOOKUP($M114,'Fast info vedlikeholdes sentral'!$B$15:$O$31,7,FALSE),0),"")</f>
        <v/>
      </c>
      <c r="U114" s="63" t="str">
        <f>IFERROR(ROUND($L114*VLOOKUP($M114,'Fast info vedlikeholdes sentral'!$B$15:$O$31,8,FALSE),0),"")</f>
        <v/>
      </c>
      <c r="V114" s="63" t="str">
        <f>IFERROR(ROUND($L114*VLOOKUP($M114,'Fast info vedlikeholdes sentral'!$B$15:$O$31,9,FALSE),0),"")</f>
        <v/>
      </c>
      <c r="W114" s="63" t="str">
        <f>IFERROR(ROUND($L114*VLOOKUP($M114,'Fast info vedlikeholdes sentral'!$B$15:$O$31,10,FALSE),0),"")</f>
        <v/>
      </c>
      <c r="X114" s="63" t="str">
        <f>IFERROR(ROUND($L114*VLOOKUP($M114,'Fast info vedlikeholdes sentral'!$B$15:$O$31,11,FALSE),0),"")</f>
        <v/>
      </c>
      <c r="Y114" s="63" t="str">
        <f>IFERROR(ROUND($L114*VLOOKUP($M114,'Fast info vedlikeholdes sentral'!$B$15:$O$31,12,FALSE),0),"")</f>
        <v/>
      </c>
      <c r="Z114" s="63" t="str">
        <f>IFERROR(ROUND($L114*VLOOKUP($M114,'Fast info vedlikeholdes sentral'!$B$15:$O$31,13,FALSE),0),"")</f>
        <v/>
      </c>
      <c r="AA114" s="63" t="str">
        <f>IFERROR(ROUND($L114*VLOOKUP($M114,'Fast info vedlikeholdes sentral'!$B$15:$O$31,14,FALSE),0),"")</f>
        <v/>
      </c>
    </row>
    <row r="115" spans="1:27" ht="15.75" customHeight="1" x14ac:dyDescent="0.25">
      <c r="A115" s="22" t="str">
        <f t="shared" si="12"/>
        <v/>
      </c>
      <c r="B115" s="39" t="str">
        <f>IF(A115="group trans_id",MIN($B$28:B114)-1,"")</f>
        <v/>
      </c>
      <c r="C115" s="22">
        <v>0</v>
      </c>
      <c r="D115" s="27"/>
      <c r="E115" s="27" t="str">
        <f t="shared" si="9"/>
        <v/>
      </c>
      <c r="F115" s="27" t="str">
        <f t="shared" si="10"/>
        <v/>
      </c>
      <c r="G115" s="27" t="str">
        <f t="shared" si="11"/>
        <v/>
      </c>
      <c r="H115" s="27" t="str">
        <f t="shared" si="13"/>
        <v/>
      </c>
      <c r="I115" s="27"/>
      <c r="J115" s="27"/>
      <c r="K115" s="27"/>
      <c r="L115" s="62"/>
      <c r="M115" s="65"/>
      <c r="N115" s="62">
        <f t="shared" si="14"/>
        <v>0</v>
      </c>
      <c r="O115" s="63" t="str">
        <f>IFERROR(ROUND($L115*VLOOKUP($M115,'Fast info vedlikeholdes sentral'!$B$15:$O$31,2,FALSE),0),"")</f>
        <v/>
      </c>
      <c r="P115" s="63" t="str">
        <f>IFERROR(ROUND($L115*VLOOKUP($M115,'Fast info vedlikeholdes sentral'!$B$15:$O$31,3,FALSE),0),"")</f>
        <v/>
      </c>
      <c r="Q115" s="63" t="str">
        <f>IFERROR(ROUND($L115*VLOOKUP($M115,'Fast info vedlikeholdes sentral'!$B$15:$O$31,4,FALSE),0),"")</f>
        <v/>
      </c>
      <c r="R115" s="63" t="str">
        <f>IFERROR(ROUND($L115*VLOOKUP($M115,'Fast info vedlikeholdes sentral'!$B$15:$O$31,5,FALSE),0),"")</f>
        <v/>
      </c>
      <c r="S115" s="63" t="str">
        <f>IFERROR(ROUND($L115*VLOOKUP($M115,'Fast info vedlikeholdes sentral'!$B$15:$O$31,6,FALSE),0),"")</f>
        <v/>
      </c>
      <c r="T115" s="63" t="str">
        <f>IFERROR(ROUND($L115*VLOOKUP($M115,'Fast info vedlikeholdes sentral'!$B$15:$O$31,7,FALSE),0),"")</f>
        <v/>
      </c>
      <c r="U115" s="63" t="str">
        <f>IFERROR(ROUND($L115*VLOOKUP($M115,'Fast info vedlikeholdes sentral'!$B$15:$O$31,8,FALSE),0),"")</f>
        <v/>
      </c>
      <c r="V115" s="63" t="str">
        <f>IFERROR(ROUND($L115*VLOOKUP($M115,'Fast info vedlikeholdes sentral'!$B$15:$O$31,9,FALSE),0),"")</f>
        <v/>
      </c>
      <c r="W115" s="63" t="str">
        <f>IFERROR(ROUND($L115*VLOOKUP($M115,'Fast info vedlikeholdes sentral'!$B$15:$O$31,10,FALSE),0),"")</f>
        <v/>
      </c>
      <c r="X115" s="63" t="str">
        <f>IFERROR(ROUND($L115*VLOOKUP($M115,'Fast info vedlikeholdes sentral'!$B$15:$O$31,11,FALSE),0),"")</f>
        <v/>
      </c>
      <c r="Y115" s="63" t="str">
        <f>IFERROR(ROUND($L115*VLOOKUP($M115,'Fast info vedlikeholdes sentral'!$B$15:$O$31,12,FALSE),0),"")</f>
        <v/>
      </c>
      <c r="Z115" s="63" t="str">
        <f>IFERROR(ROUND($L115*VLOOKUP($M115,'Fast info vedlikeholdes sentral'!$B$15:$O$31,13,FALSE),0),"")</f>
        <v/>
      </c>
      <c r="AA115" s="63" t="str">
        <f>IFERROR(ROUND($L115*VLOOKUP($M115,'Fast info vedlikeholdes sentral'!$B$15:$O$31,14,FALSE),0),"")</f>
        <v/>
      </c>
    </row>
    <row r="116" spans="1:27" ht="15.75" customHeight="1" x14ac:dyDescent="0.25">
      <c r="A116" s="22" t="str">
        <f t="shared" si="12"/>
        <v/>
      </c>
      <c r="B116" s="39" t="str">
        <f>IF(A116="group trans_id",MIN($B$28:B115)-1,"")</f>
        <v/>
      </c>
      <c r="C116" s="22">
        <v>0</v>
      </c>
      <c r="D116" s="27"/>
      <c r="E116" s="27" t="str">
        <f t="shared" si="9"/>
        <v/>
      </c>
      <c r="F116" s="27" t="str">
        <f t="shared" si="10"/>
        <v/>
      </c>
      <c r="G116" s="27" t="str">
        <f t="shared" si="11"/>
        <v/>
      </c>
      <c r="H116" s="27" t="str">
        <f t="shared" si="13"/>
        <v/>
      </c>
      <c r="I116" s="27"/>
      <c r="J116" s="27"/>
      <c r="K116" s="27"/>
      <c r="L116" s="62"/>
      <c r="M116" s="65"/>
      <c r="N116" s="62">
        <f t="shared" si="14"/>
        <v>0</v>
      </c>
      <c r="O116" s="63" t="str">
        <f>IFERROR(ROUND($L116*VLOOKUP($M116,'Fast info vedlikeholdes sentral'!$B$15:$O$31,2,FALSE),0),"")</f>
        <v/>
      </c>
      <c r="P116" s="63" t="str">
        <f>IFERROR(ROUND($L116*VLOOKUP($M116,'Fast info vedlikeholdes sentral'!$B$15:$O$31,3,FALSE),0),"")</f>
        <v/>
      </c>
      <c r="Q116" s="63" t="str">
        <f>IFERROR(ROUND($L116*VLOOKUP($M116,'Fast info vedlikeholdes sentral'!$B$15:$O$31,4,FALSE),0),"")</f>
        <v/>
      </c>
      <c r="R116" s="63" t="str">
        <f>IFERROR(ROUND($L116*VLOOKUP($M116,'Fast info vedlikeholdes sentral'!$B$15:$O$31,5,FALSE),0),"")</f>
        <v/>
      </c>
      <c r="S116" s="63" t="str">
        <f>IFERROR(ROUND($L116*VLOOKUP($M116,'Fast info vedlikeholdes sentral'!$B$15:$O$31,6,FALSE),0),"")</f>
        <v/>
      </c>
      <c r="T116" s="63" t="str">
        <f>IFERROR(ROUND($L116*VLOOKUP($M116,'Fast info vedlikeholdes sentral'!$B$15:$O$31,7,FALSE),0),"")</f>
        <v/>
      </c>
      <c r="U116" s="63" t="str">
        <f>IFERROR(ROUND($L116*VLOOKUP($M116,'Fast info vedlikeholdes sentral'!$B$15:$O$31,8,FALSE),0),"")</f>
        <v/>
      </c>
      <c r="V116" s="63" t="str">
        <f>IFERROR(ROUND($L116*VLOOKUP($M116,'Fast info vedlikeholdes sentral'!$B$15:$O$31,9,FALSE),0),"")</f>
        <v/>
      </c>
      <c r="W116" s="63" t="str">
        <f>IFERROR(ROUND($L116*VLOOKUP($M116,'Fast info vedlikeholdes sentral'!$B$15:$O$31,10,FALSE),0),"")</f>
        <v/>
      </c>
      <c r="X116" s="63" t="str">
        <f>IFERROR(ROUND($L116*VLOOKUP($M116,'Fast info vedlikeholdes sentral'!$B$15:$O$31,11,FALSE),0),"")</f>
        <v/>
      </c>
      <c r="Y116" s="63" t="str">
        <f>IFERROR(ROUND($L116*VLOOKUP($M116,'Fast info vedlikeholdes sentral'!$B$15:$O$31,12,FALSE),0),"")</f>
        <v/>
      </c>
      <c r="Z116" s="63" t="str">
        <f>IFERROR(ROUND($L116*VLOOKUP($M116,'Fast info vedlikeholdes sentral'!$B$15:$O$31,13,FALSE),0),"")</f>
        <v/>
      </c>
      <c r="AA116" s="63" t="str">
        <f>IFERROR(ROUND($L116*VLOOKUP($M116,'Fast info vedlikeholdes sentral'!$B$15:$O$31,14,FALSE),0),"")</f>
        <v/>
      </c>
    </row>
    <row r="117" spans="1:27" ht="15.75" customHeight="1" x14ac:dyDescent="0.25">
      <c r="A117" s="22" t="str">
        <f t="shared" si="12"/>
        <v/>
      </c>
      <c r="B117" s="39" t="str">
        <f>IF(A117="group trans_id",MIN($B$28:B116)-1,"")</f>
        <v/>
      </c>
      <c r="C117" s="22">
        <v>0</v>
      </c>
      <c r="D117" s="27"/>
      <c r="E117" s="27" t="str">
        <f t="shared" si="9"/>
        <v/>
      </c>
      <c r="F117" s="27" t="str">
        <f t="shared" si="10"/>
        <v/>
      </c>
      <c r="G117" s="27" t="str">
        <f t="shared" si="11"/>
        <v/>
      </c>
      <c r="H117" s="27" t="str">
        <f t="shared" si="13"/>
        <v/>
      </c>
      <c r="I117" s="27"/>
      <c r="J117" s="27"/>
      <c r="K117" s="27"/>
      <c r="L117" s="62"/>
      <c r="M117" s="65"/>
      <c r="N117" s="62">
        <f t="shared" si="14"/>
        <v>0</v>
      </c>
      <c r="O117" s="63" t="str">
        <f>IFERROR(ROUND($L117*VLOOKUP($M117,'Fast info vedlikeholdes sentral'!$B$15:$O$31,2,FALSE),0),"")</f>
        <v/>
      </c>
      <c r="P117" s="63" t="str">
        <f>IFERROR(ROUND($L117*VLOOKUP($M117,'Fast info vedlikeholdes sentral'!$B$15:$O$31,3,FALSE),0),"")</f>
        <v/>
      </c>
      <c r="Q117" s="63" t="str">
        <f>IFERROR(ROUND($L117*VLOOKUP($M117,'Fast info vedlikeholdes sentral'!$B$15:$O$31,4,FALSE),0),"")</f>
        <v/>
      </c>
      <c r="R117" s="63" t="str">
        <f>IFERROR(ROUND($L117*VLOOKUP($M117,'Fast info vedlikeholdes sentral'!$B$15:$O$31,5,FALSE),0),"")</f>
        <v/>
      </c>
      <c r="S117" s="63" t="str">
        <f>IFERROR(ROUND($L117*VLOOKUP($M117,'Fast info vedlikeholdes sentral'!$B$15:$O$31,6,FALSE),0),"")</f>
        <v/>
      </c>
      <c r="T117" s="63" t="str">
        <f>IFERROR(ROUND($L117*VLOOKUP($M117,'Fast info vedlikeholdes sentral'!$B$15:$O$31,7,FALSE),0),"")</f>
        <v/>
      </c>
      <c r="U117" s="63" t="str">
        <f>IFERROR(ROUND($L117*VLOOKUP($M117,'Fast info vedlikeholdes sentral'!$B$15:$O$31,8,FALSE),0),"")</f>
        <v/>
      </c>
      <c r="V117" s="63" t="str">
        <f>IFERROR(ROUND($L117*VLOOKUP($M117,'Fast info vedlikeholdes sentral'!$B$15:$O$31,9,FALSE),0),"")</f>
        <v/>
      </c>
      <c r="W117" s="63" t="str">
        <f>IFERROR(ROUND($L117*VLOOKUP($M117,'Fast info vedlikeholdes sentral'!$B$15:$O$31,10,FALSE),0),"")</f>
        <v/>
      </c>
      <c r="X117" s="63" t="str">
        <f>IFERROR(ROUND($L117*VLOOKUP($M117,'Fast info vedlikeholdes sentral'!$B$15:$O$31,11,FALSE),0),"")</f>
        <v/>
      </c>
      <c r="Y117" s="63" t="str">
        <f>IFERROR(ROUND($L117*VLOOKUP($M117,'Fast info vedlikeholdes sentral'!$B$15:$O$31,12,FALSE),0),"")</f>
        <v/>
      </c>
      <c r="Z117" s="63" t="str">
        <f>IFERROR(ROUND($L117*VLOOKUP($M117,'Fast info vedlikeholdes sentral'!$B$15:$O$31,13,FALSE),0),"")</f>
        <v/>
      </c>
      <c r="AA117" s="63" t="str">
        <f>IFERROR(ROUND($L117*VLOOKUP($M117,'Fast info vedlikeholdes sentral'!$B$15:$O$31,14,FALSE),0),"")</f>
        <v/>
      </c>
    </row>
    <row r="118" spans="1:27" ht="15.75" customHeight="1" x14ac:dyDescent="0.25">
      <c r="A118" s="22" t="str">
        <f t="shared" si="12"/>
        <v/>
      </c>
      <c r="B118" s="39" t="str">
        <f>IF(A118="group trans_id",MIN($B$28:B117)-1,"")</f>
        <v/>
      </c>
      <c r="C118" s="22">
        <v>0</v>
      </c>
      <c r="D118" s="27"/>
      <c r="E118" s="27" t="str">
        <f t="shared" si="9"/>
        <v/>
      </c>
      <c r="F118" s="27" t="str">
        <f t="shared" si="10"/>
        <v/>
      </c>
      <c r="G118" s="27" t="str">
        <f t="shared" si="11"/>
        <v/>
      </c>
      <c r="H118" s="27" t="str">
        <f t="shared" si="13"/>
        <v/>
      </c>
      <c r="I118" s="27"/>
      <c r="J118" s="27"/>
      <c r="K118" s="27"/>
      <c r="L118" s="62"/>
      <c r="M118" s="65"/>
      <c r="N118" s="62">
        <f t="shared" si="14"/>
        <v>0</v>
      </c>
      <c r="O118" s="63" t="str">
        <f>IFERROR(ROUND($L118*VLOOKUP($M118,'Fast info vedlikeholdes sentral'!$B$15:$O$31,2,FALSE),0),"")</f>
        <v/>
      </c>
      <c r="P118" s="63" t="str">
        <f>IFERROR(ROUND($L118*VLOOKUP($M118,'Fast info vedlikeholdes sentral'!$B$15:$O$31,3,FALSE),0),"")</f>
        <v/>
      </c>
      <c r="Q118" s="63" t="str">
        <f>IFERROR(ROUND($L118*VLOOKUP($M118,'Fast info vedlikeholdes sentral'!$B$15:$O$31,4,FALSE),0),"")</f>
        <v/>
      </c>
      <c r="R118" s="63" t="str">
        <f>IFERROR(ROUND($L118*VLOOKUP($M118,'Fast info vedlikeholdes sentral'!$B$15:$O$31,5,FALSE),0),"")</f>
        <v/>
      </c>
      <c r="S118" s="63" t="str">
        <f>IFERROR(ROUND($L118*VLOOKUP($M118,'Fast info vedlikeholdes sentral'!$B$15:$O$31,6,FALSE),0),"")</f>
        <v/>
      </c>
      <c r="T118" s="63" t="str">
        <f>IFERROR(ROUND($L118*VLOOKUP($M118,'Fast info vedlikeholdes sentral'!$B$15:$O$31,7,FALSE),0),"")</f>
        <v/>
      </c>
      <c r="U118" s="63" t="str">
        <f>IFERROR(ROUND($L118*VLOOKUP($M118,'Fast info vedlikeholdes sentral'!$B$15:$O$31,8,FALSE),0),"")</f>
        <v/>
      </c>
      <c r="V118" s="63" t="str">
        <f>IFERROR(ROUND($L118*VLOOKUP($M118,'Fast info vedlikeholdes sentral'!$B$15:$O$31,9,FALSE),0),"")</f>
        <v/>
      </c>
      <c r="W118" s="63" t="str">
        <f>IFERROR(ROUND($L118*VLOOKUP($M118,'Fast info vedlikeholdes sentral'!$B$15:$O$31,10,FALSE),0),"")</f>
        <v/>
      </c>
      <c r="X118" s="63" t="str">
        <f>IFERROR(ROUND($L118*VLOOKUP($M118,'Fast info vedlikeholdes sentral'!$B$15:$O$31,11,FALSE),0),"")</f>
        <v/>
      </c>
      <c r="Y118" s="63" t="str">
        <f>IFERROR(ROUND($L118*VLOOKUP($M118,'Fast info vedlikeholdes sentral'!$B$15:$O$31,12,FALSE),0),"")</f>
        <v/>
      </c>
      <c r="Z118" s="63" t="str">
        <f>IFERROR(ROUND($L118*VLOOKUP($M118,'Fast info vedlikeholdes sentral'!$B$15:$O$31,13,FALSE),0),"")</f>
        <v/>
      </c>
      <c r="AA118" s="63" t="str">
        <f>IFERROR(ROUND($L118*VLOOKUP($M118,'Fast info vedlikeholdes sentral'!$B$15:$O$31,14,FALSE),0),"")</f>
        <v/>
      </c>
    </row>
    <row r="119" spans="1:27" ht="15.75" customHeight="1" x14ac:dyDescent="0.25">
      <c r="A119" s="22" t="str">
        <f t="shared" si="12"/>
        <v/>
      </c>
      <c r="B119" s="39" t="str">
        <f>IF(A119="group trans_id",MIN($B$28:B118)-1,"")</f>
        <v/>
      </c>
      <c r="C119" s="22">
        <v>0</v>
      </c>
      <c r="D119" s="27"/>
      <c r="E119" s="27" t="str">
        <f t="shared" si="9"/>
        <v/>
      </c>
      <c r="F119" s="27" t="str">
        <f t="shared" si="10"/>
        <v/>
      </c>
      <c r="G119" s="27" t="str">
        <f t="shared" si="11"/>
        <v/>
      </c>
      <c r="H119" s="27" t="str">
        <f t="shared" si="13"/>
        <v/>
      </c>
      <c r="I119" s="27"/>
      <c r="J119" s="27"/>
      <c r="K119" s="27"/>
      <c r="L119" s="62"/>
      <c r="M119" s="65"/>
      <c r="N119" s="62">
        <f t="shared" si="14"/>
        <v>0</v>
      </c>
      <c r="O119" s="63" t="str">
        <f>IFERROR(ROUND($L119*VLOOKUP($M119,'Fast info vedlikeholdes sentral'!$B$15:$O$31,2,FALSE),0),"")</f>
        <v/>
      </c>
      <c r="P119" s="63" t="str">
        <f>IFERROR(ROUND($L119*VLOOKUP($M119,'Fast info vedlikeholdes sentral'!$B$15:$O$31,3,FALSE),0),"")</f>
        <v/>
      </c>
      <c r="Q119" s="63" t="str">
        <f>IFERROR(ROUND($L119*VLOOKUP($M119,'Fast info vedlikeholdes sentral'!$B$15:$O$31,4,FALSE),0),"")</f>
        <v/>
      </c>
      <c r="R119" s="63" t="str">
        <f>IFERROR(ROUND($L119*VLOOKUP($M119,'Fast info vedlikeholdes sentral'!$B$15:$O$31,5,FALSE),0),"")</f>
        <v/>
      </c>
      <c r="S119" s="63" t="str">
        <f>IFERROR(ROUND($L119*VLOOKUP($M119,'Fast info vedlikeholdes sentral'!$B$15:$O$31,6,FALSE),0),"")</f>
        <v/>
      </c>
      <c r="T119" s="63" t="str">
        <f>IFERROR(ROUND($L119*VLOOKUP($M119,'Fast info vedlikeholdes sentral'!$B$15:$O$31,7,FALSE),0),"")</f>
        <v/>
      </c>
      <c r="U119" s="63" t="str">
        <f>IFERROR(ROUND($L119*VLOOKUP($M119,'Fast info vedlikeholdes sentral'!$B$15:$O$31,8,FALSE),0),"")</f>
        <v/>
      </c>
      <c r="V119" s="63" t="str">
        <f>IFERROR(ROUND($L119*VLOOKUP($M119,'Fast info vedlikeholdes sentral'!$B$15:$O$31,9,FALSE),0),"")</f>
        <v/>
      </c>
      <c r="W119" s="63" t="str">
        <f>IFERROR(ROUND($L119*VLOOKUP($M119,'Fast info vedlikeholdes sentral'!$B$15:$O$31,10,FALSE),0),"")</f>
        <v/>
      </c>
      <c r="X119" s="63" t="str">
        <f>IFERROR(ROUND($L119*VLOOKUP($M119,'Fast info vedlikeholdes sentral'!$B$15:$O$31,11,FALSE),0),"")</f>
        <v/>
      </c>
      <c r="Y119" s="63" t="str">
        <f>IFERROR(ROUND($L119*VLOOKUP($M119,'Fast info vedlikeholdes sentral'!$B$15:$O$31,12,FALSE),0),"")</f>
        <v/>
      </c>
      <c r="Z119" s="63" t="str">
        <f>IFERROR(ROUND($L119*VLOOKUP($M119,'Fast info vedlikeholdes sentral'!$B$15:$O$31,13,FALSE),0),"")</f>
        <v/>
      </c>
      <c r="AA119" s="63" t="str">
        <f>IFERROR(ROUND($L119*VLOOKUP($M119,'Fast info vedlikeholdes sentral'!$B$15:$O$31,14,FALSE),0),"")</f>
        <v/>
      </c>
    </row>
    <row r="120" spans="1:27" ht="15.75" customHeight="1" x14ac:dyDescent="0.25">
      <c r="A120" s="22" t="str">
        <f t="shared" si="12"/>
        <v/>
      </c>
      <c r="B120" s="39" t="str">
        <f>IF(A120="group trans_id",MIN($B$28:B119)-1,"")</f>
        <v/>
      </c>
      <c r="C120" s="22">
        <v>0</v>
      </c>
      <c r="D120" s="27"/>
      <c r="E120" s="27" t="str">
        <f t="shared" si="9"/>
        <v/>
      </c>
      <c r="F120" s="27" t="str">
        <f t="shared" si="10"/>
        <v/>
      </c>
      <c r="G120" s="27" t="str">
        <f t="shared" si="11"/>
        <v/>
      </c>
      <c r="H120" s="27" t="str">
        <f t="shared" si="13"/>
        <v/>
      </c>
      <c r="I120" s="27"/>
      <c r="J120" s="27"/>
      <c r="K120" s="27"/>
      <c r="L120" s="62"/>
      <c r="M120" s="65"/>
      <c r="N120" s="62">
        <f t="shared" si="14"/>
        <v>0</v>
      </c>
      <c r="O120" s="63" t="str">
        <f>IFERROR(ROUND($L120*VLOOKUP($M120,'Fast info vedlikeholdes sentral'!$B$15:$O$31,2,FALSE),0),"")</f>
        <v/>
      </c>
      <c r="P120" s="63" t="str">
        <f>IFERROR(ROUND($L120*VLOOKUP($M120,'Fast info vedlikeholdes sentral'!$B$15:$O$31,3,FALSE),0),"")</f>
        <v/>
      </c>
      <c r="Q120" s="63" t="str">
        <f>IFERROR(ROUND($L120*VLOOKUP($M120,'Fast info vedlikeholdes sentral'!$B$15:$O$31,4,FALSE),0),"")</f>
        <v/>
      </c>
      <c r="R120" s="63" t="str">
        <f>IFERROR(ROUND($L120*VLOOKUP($M120,'Fast info vedlikeholdes sentral'!$B$15:$O$31,5,FALSE),0),"")</f>
        <v/>
      </c>
      <c r="S120" s="63" t="str">
        <f>IFERROR(ROUND($L120*VLOOKUP($M120,'Fast info vedlikeholdes sentral'!$B$15:$O$31,6,FALSE),0),"")</f>
        <v/>
      </c>
      <c r="T120" s="63" t="str">
        <f>IFERROR(ROUND($L120*VLOOKUP($M120,'Fast info vedlikeholdes sentral'!$B$15:$O$31,7,FALSE),0),"")</f>
        <v/>
      </c>
      <c r="U120" s="63" t="str">
        <f>IFERROR(ROUND($L120*VLOOKUP($M120,'Fast info vedlikeholdes sentral'!$B$15:$O$31,8,FALSE),0),"")</f>
        <v/>
      </c>
      <c r="V120" s="63" t="str">
        <f>IFERROR(ROUND($L120*VLOOKUP($M120,'Fast info vedlikeholdes sentral'!$B$15:$O$31,9,FALSE),0),"")</f>
        <v/>
      </c>
      <c r="W120" s="63" t="str">
        <f>IFERROR(ROUND($L120*VLOOKUP($M120,'Fast info vedlikeholdes sentral'!$B$15:$O$31,10,FALSE),0),"")</f>
        <v/>
      </c>
      <c r="X120" s="63" t="str">
        <f>IFERROR(ROUND($L120*VLOOKUP($M120,'Fast info vedlikeholdes sentral'!$B$15:$O$31,11,FALSE),0),"")</f>
        <v/>
      </c>
      <c r="Y120" s="63" t="str">
        <f>IFERROR(ROUND($L120*VLOOKUP($M120,'Fast info vedlikeholdes sentral'!$B$15:$O$31,12,FALSE),0),"")</f>
        <v/>
      </c>
      <c r="Z120" s="63" t="str">
        <f>IFERROR(ROUND($L120*VLOOKUP($M120,'Fast info vedlikeholdes sentral'!$B$15:$O$31,13,FALSE),0),"")</f>
        <v/>
      </c>
      <c r="AA120" s="63" t="str">
        <f>IFERROR(ROUND($L120*VLOOKUP($M120,'Fast info vedlikeholdes sentral'!$B$15:$O$31,14,FALSE),0),"")</f>
        <v/>
      </c>
    </row>
    <row r="121" spans="1:27" ht="15.75" customHeight="1" x14ac:dyDescent="0.25">
      <c r="A121" s="22" t="str">
        <f t="shared" si="12"/>
        <v/>
      </c>
      <c r="B121" s="39" t="str">
        <f>IF(A121="group trans_id",MIN($B$28:B120)-1,"")</f>
        <v/>
      </c>
      <c r="C121" s="22">
        <v>0</v>
      </c>
      <c r="D121" s="27"/>
      <c r="E121" s="27" t="str">
        <f t="shared" si="9"/>
        <v/>
      </c>
      <c r="F121" s="27" t="str">
        <f t="shared" si="10"/>
        <v/>
      </c>
      <c r="G121" s="27" t="str">
        <f t="shared" si="11"/>
        <v/>
      </c>
      <c r="H121" s="27" t="str">
        <f t="shared" si="13"/>
        <v/>
      </c>
      <c r="I121" s="27"/>
      <c r="J121" s="27"/>
      <c r="K121" s="27"/>
      <c r="L121" s="62"/>
      <c r="M121" s="65"/>
      <c r="N121" s="62">
        <f t="shared" si="14"/>
        <v>0</v>
      </c>
      <c r="O121" s="63" t="str">
        <f>IFERROR(ROUND($L121*VLOOKUP($M121,'Fast info vedlikeholdes sentral'!$B$15:$O$31,2,FALSE),0),"")</f>
        <v/>
      </c>
      <c r="P121" s="63" t="str">
        <f>IFERROR(ROUND($L121*VLOOKUP($M121,'Fast info vedlikeholdes sentral'!$B$15:$O$31,3,FALSE),0),"")</f>
        <v/>
      </c>
      <c r="Q121" s="63" t="str">
        <f>IFERROR(ROUND($L121*VLOOKUP($M121,'Fast info vedlikeholdes sentral'!$B$15:$O$31,4,FALSE),0),"")</f>
        <v/>
      </c>
      <c r="R121" s="63" t="str">
        <f>IFERROR(ROUND($L121*VLOOKUP($M121,'Fast info vedlikeholdes sentral'!$B$15:$O$31,5,FALSE),0),"")</f>
        <v/>
      </c>
      <c r="S121" s="63" t="str">
        <f>IFERROR(ROUND($L121*VLOOKUP($M121,'Fast info vedlikeholdes sentral'!$B$15:$O$31,6,FALSE),0),"")</f>
        <v/>
      </c>
      <c r="T121" s="63" t="str">
        <f>IFERROR(ROUND($L121*VLOOKUP($M121,'Fast info vedlikeholdes sentral'!$B$15:$O$31,7,FALSE),0),"")</f>
        <v/>
      </c>
      <c r="U121" s="63" t="str">
        <f>IFERROR(ROUND($L121*VLOOKUP($M121,'Fast info vedlikeholdes sentral'!$B$15:$O$31,8,FALSE),0),"")</f>
        <v/>
      </c>
      <c r="V121" s="63" t="str">
        <f>IFERROR(ROUND($L121*VLOOKUP($M121,'Fast info vedlikeholdes sentral'!$B$15:$O$31,9,FALSE),0),"")</f>
        <v/>
      </c>
      <c r="W121" s="63" t="str">
        <f>IFERROR(ROUND($L121*VLOOKUP($M121,'Fast info vedlikeholdes sentral'!$B$15:$O$31,10,FALSE),0),"")</f>
        <v/>
      </c>
      <c r="X121" s="63" t="str">
        <f>IFERROR(ROUND($L121*VLOOKUP($M121,'Fast info vedlikeholdes sentral'!$B$15:$O$31,11,FALSE),0),"")</f>
        <v/>
      </c>
      <c r="Y121" s="63" t="str">
        <f>IFERROR(ROUND($L121*VLOOKUP($M121,'Fast info vedlikeholdes sentral'!$B$15:$O$31,12,FALSE),0),"")</f>
        <v/>
      </c>
      <c r="Z121" s="63" t="str">
        <f>IFERROR(ROUND($L121*VLOOKUP($M121,'Fast info vedlikeholdes sentral'!$B$15:$O$31,13,FALSE),0),"")</f>
        <v/>
      </c>
      <c r="AA121" s="63" t="str">
        <f>IFERROR(ROUND($L121*VLOOKUP($M121,'Fast info vedlikeholdes sentral'!$B$15:$O$31,14,FALSE),0),"")</f>
        <v/>
      </c>
    </row>
    <row r="122" spans="1:27" ht="15.75" customHeight="1" x14ac:dyDescent="0.25">
      <c r="A122" s="22" t="str">
        <f t="shared" si="12"/>
        <v/>
      </c>
      <c r="B122" s="39" t="str">
        <f>IF(A122="group trans_id",MIN($B$28:B121)-1,"")</f>
        <v/>
      </c>
      <c r="C122" s="22">
        <v>0</v>
      </c>
      <c r="D122" s="27"/>
      <c r="E122" s="27" t="str">
        <f t="shared" si="9"/>
        <v/>
      </c>
      <c r="F122" s="27" t="str">
        <f t="shared" si="10"/>
        <v/>
      </c>
      <c r="G122" s="27" t="str">
        <f t="shared" si="11"/>
        <v/>
      </c>
      <c r="H122" s="27" t="str">
        <f t="shared" si="13"/>
        <v/>
      </c>
      <c r="I122" s="27"/>
      <c r="J122" s="27"/>
      <c r="K122" s="27"/>
      <c r="L122" s="62"/>
      <c r="M122" s="65"/>
      <c r="N122" s="62">
        <f t="shared" si="14"/>
        <v>0</v>
      </c>
      <c r="O122" s="63" t="str">
        <f>IFERROR(ROUND($L122*VLOOKUP($M122,'Fast info vedlikeholdes sentral'!$B$15:$O$31,2,FALSE),0),"")</f>
        <v/>
      </c>
      <c r="P122" s="63" t="str">
        <f>IFERROR(ROUND($L122*VLOOKUP($M122,'Fast info vedlikeholdes sentral'!$B$15:$O$31,3,FALSE),0),"")</f>
        <v/>
      </c>
      <c r="Q122" s="63" t="str">
        <f>IFERROR(ROUND($L122*VLOOKUP($M122,'Fast info vedlikeholdes sentral'!$B$15:$O$31,4,FALSE),0),"")</f>
        <v/>
      </c>
      <c r="R122" s="63" t="str">
        <f>IFERROR(ROUND($L122*VLOOKUP($M122,'Fast info vedlikeholdes sentral'!$B$15:$O$31,5,FALSE),0),"")</f>
        <v/>
      </c>
      <c r="S122" s="63" t="str">
        <f>IFERROR(ROUND($L122*VLOOKUP($M122,'Fast info vedlikeholdes sentral'!$B$15:$O$31,6,FALSE),0),"")</f>
        <v/>
      </c>
      <c r="T122" s="63" t="str">
        <f>IFERROR(ROUND($L122*VLOOKUP($M122,'Fast info vedlikeholdes sentral'!$B$15:$O$31,7,FALSE),0),"")</f>
        <v/>
      </c>
      <c r="U122" s="63" t="str">
        <f>IFERROR(ROUND($L122*VLOOKUP($M122,'Fast info vedlikeholdes sentral'!$B$15:$O$31,8,FALSE),0),"")</f>
        <v/>
      </c>
      <c r="V122" s="63" t="str">
        <f>IFERROR(ROUND($L122*VLOOKUP($M122,'Fast info vedlikeholdes sentral'!$B$15:$O$31,9,FALSE),0),"")</f>
        <v/>
      </c>
      <c r="W122" s="63" t="str">
        <f>IFERROR(ROUND($L122*VLOOKUP($M122,'Fast info vedlikeholdes sentral'!$B$15:$O$31,10,FALSE),0),"")</f>
        <v/>
      </c>
      <c r="X122" s="63" t="str">
        <f>IFERROR(ROUND($L122*VLOOKUP($M122,'Fast info vedlikeholdes sentral'!$B$15:$O$31,11,FALSE),0),"")</f>
        <v/>
      </c>
      <c r="Y122" s="63" t="str">
        <f>IFERROR(ROUND($L122*VLOOKUP($M122,'Fast info vedlikeholdes sentral'!$B$15:$O$31,12,FALSE),0),"")</f>
        <v/>
      </c>
      <c r="Z122" s="63" t="str">
        <f>IFERROR(ROUND($L122*VLOOKUP($M122,'Fast info vedlikeholdes sentral'!$B$15:$O$31,13,FALSE),0),"")</f>
        <v/>
      </c>
      <c r="AA122" s="63" t="str">
        <f>IFERROR(ROUND($L122*VLOOKUP($M122,'Fast info vedlikeholdes sentral'!$B$15:$O$31,14,FALSE),0),"")</f>
        <v/>
      </c>
    </row>
    <row r="123" spans="1:27" ht="15.75" customHeight="1" x14ac:dyDescent="0.25">
      <c r="A123" s="22" t="str">
        <f t="shared" si="12"/>
        <v/>
      </c>
      <c r="B123" s="39" t="str">
        <f>IF(A123="group trans_id",MIN($B$28:B122)-1,"")</f>
        <v/>
      </c>
      <c r="C123" s="22">
        <v>0</v>
      </c>
      <c r="D123" s="27"/>
      <c r="E123" s="27" t="str">
        <f t="shared" si="9"/>
        <v/>
      </c>
      <c r="F123" s="27" t="str">
        <f t="shared" si="10"/>
        <v/>
      </c>
      <c r="G123" s="27" t="str">
        <f t="shared" si="11"/>
        <v/>
      </c>
      <c r="H123" s="27" t="str">
        <f t="shared" si="13"/>
        <v/>
      </c>
      <c r="I123" s="27"/>
      <c r="J123" s="27"/>
      <c r="K123" s="27"/>
      <c r="L123" s="62"/>
      <c r="M123" s="65"/>
      <c r="N123" s="62">
        <f t="shared" si="14"/>
        <v>0</v>
      </c>
      <c r="O123" s="63" t="str">
        <f>IFERROR(ROUND($L123*VLOOKUP($M123,'Fast info vedlikeholdes sentral'!$B$15:$O$31,2,FALSE),0),"")</f>
        <v/>
      </c>
      <c r="P123" s="63" t="str">
        <f>IFERROR(ROUND($L123*VLOOKUP($M123,'Fast info vedlikeholdes sentral'!$B$15:$O$31,3,FALSE),0),"")</f>
        <v/>
      </c>
      <c r="Q123" s="63" t="str">
        <f>IFERROR(ROUND($L123*VLOOKUP($M123,'Fast info vedlikeholdes sentral'!$B$15:$O$31,4,FALSE),0),"")</f>
        <v/>
      </c>
      <c r="R123" s="63" t="str">
        <f>IFERROR(ROUND($L123*VLOOKUP($M123,'Fast info vedlikeholdes sentral'!$B$15:$O$31,5,FALSE),0),"")</f>
        <v/>
      </c>
      <c r="S123" s="63" t="str">
        <f>IFERROR(ROUND($L123*VLOOKUP($M123,'Fast info vedlikeholdes sentral'!$B$15:$O$31,6,FALSE),0),"")</f>
        <v/>
      </c>
      <c r="T123" s="63" t="str">
        <f>IFERROR(ROUND($L123*VLOOKUP($M123,'Fast info vedlikeholdes sentral'!$B$15:$O$31,7,FALSE),0),"")</f>
        <v/>
      </c>
      <c r="U123" s="63" t="str">
        <f>IFERROR(ROUND($L123*VLOOKUP($M123,'Fast info vedlikeholdes sentral'!$B$15:$O$31,8,FALSE),0),"")</f>
        <v/>
      </c>
      <c r="V123" s="63" t="str">
        <f>IFERROR(ROUND($L123*VLOOKUP($M123,'Fast info vedlikeholdes sentral'!$B$15:$O$31,9,FALSE),0),"")</f>
        <v/>
      </c>
      <c r="W123" s="63" t="str">
        <f>IFERROR(ROUND($L123*VLOOKUP($M123,'Fast info vedlikeholdes sentral'!$B$15:$O$31,10,FALSE),0),"")</f>
        <v/>
      </c>
      <c r="X123" s="63" t="str">
        <f>IFERROR(ROUND($L123*VLOOKUP($M123,'Fast info vedlikeholdes sentral'!$B$15:$O$31,11,FALSE),0),"")</f>
        <v/>
      </c>
      <c r="Y123" s="63" t="str">
        <f>IFERROR(ROUND($L123*VLOOKUP($M123,'Fast info vedlikeholdes sentral'!$B$15:$O$31,12,FALSE),0),"")</f>
        <v/>
      </c>
      <c r="Z123" s="63" t="str">
        <f>IFERROR(ROUND($L123*VLOOKUP($M123,'Fast info vedlikeholdes sentral'!$B$15:$O$31,13,FALSE),0),"")</f>
        <v/>
      </c>
      <c r="AA123" s="63" t="str">
        <f>IFERROR(ROUND($L123*VLOOKUP($M123,'Fast info vedlikeholdes sentral'!$B$15:$O$31,14,FALSE),0),"")</f>
        <v/>
      </c>
    </row>
    <row r="124" spans="1:27" ht="15.75" customHeight="1" x14ac:dyDescent="0.25">
      <c r="A124" s="22" t="str">
        <f t="shared" si="12"/>
        <v/>
      </c>
      <c r="B124" s="39" t="str">
        <f>IF(A124="group trans_id",MIN($B$28:B123)-1,"")</f>
        <v/>
      </c>
      <c r="C124" s="22">
        <v>0</v>
      </c>
      <c r="D124" s="27"/>
      <c r="E124" s="27" t="str">
        <f t="shared" si="9"/>
        <v/>
      </c>
      <c r="F124" s="27" t="str">
        <f t="shared" si="10"/>
        <v/>
      </c>
      <c r="G124" s="27" t="str">
        <f t="shared" si="11"/>
        <v/>
      </c>
      <c r="H124" s="27" t="str">
        <f t="shared" si="13"/>
        <v/>
      </c>
      <c r="I124" s="27"/>
      <c r="J124" s="27"/>
      <c r="K124" s="27"/>
      <c r="L124" s="62"/>
      <c r="M124" s="65"/>
      <c r="N124" s="62">
        <f t="shared" si="14"/>
        <v>0</v>
      </c>
      <c r="O124" s="63" t="str">
        <f>IFERROR(ROUND($L124*VLOOKUP($M124,'Fast info vedlikeholdes sentral'!$B$15:$O$31,2,FALSE),0),"")</f>
        <v/>
      </c>
      <c r="P124" s="63" t="str">
        <f>IFERROR(ROUND($L124*VLOOKUP($M124,'Fast info vedlikeholdes sentral'!$B$15:$O$31,3,FALSE),0),"")</f>
        <v/>
      </c>
      <c r="Q124" s="63" t="str">
        <f>IFERROR(ROUND($L124*VLOOKUP($M124,'Fast info vedlikeholdes sentral'!$B$15:$O$31,4,FALSE),0),"")</f>
        <v/>
      </c>
      <c r="R124" s="63" t="str">
        <f>IFERROR(ROUND($L124*VLOOKUP($M124,'Fast info vedlikeholdes sentral'!$B$15:$O$31,5,FALSE),0),"")</f>
        <v/>
      </c>
      <c r="S124" s="63" t="str">
        <f>IFERROR(ROUND($L124*VLOOKUP($M124,'Fast info vedlikeholdes sentral'!$B$15:$O$31,6,FALSE),0),"")</f>
        <v/>
      </c>
      <c r="T124" s="63" t="str">
        <f>IFERROR(ROUND($L124*VLOOKUP($M124,'Fast info vedlikeholdes sentral'!$B$15:$O$31,7,FALSE),0),"")</f>
        <v/>
      </c>
      <c r="U124" s="63" t="str">
        <f>IFERROR(ROUND($L124*VLOOKUP($M124,'Fast info vedlikeholdes sentral'!$B$15:$O$31,8,FALSE),0),"")</f>
        <v/>
      </c>
      <c r="V124" s="63" t="str">
        <f>IFERROR(ROUND($L124*VLOOKUP($M124,'Fast info vedlikeholdes sentral'!$B$15:$O$31,9,FALSE),0),"")</f>
        <v/>
      </c>
      <c r="W124" s="63" t="str">
        <f>IFERROR(ROUND($L124*VLOOKUP($M124,'Fast info vedlikeholdes sentral'!$B$15:$O$31,10,FALSE),0),"")</f>
        <v/>
      </c>
      <c r="X124" s="63" t="str">
        <f>IFERROR(ROUND($L124*VLOOKUP($M124,'Fast info vedlikeholdes sentral'!$B$15:$O$31,11,FALSE),0),"")</f>
        <v/>
      </c>
      <c r="Y124" s="63" t="str">
        <f>IFERROR(ROUND($L124*VLOOKUP($M124,'Fast info vedlikeholdes sentral'!$B$15:$O$31,12,FALSE),0),"")</f>
        <v/>
      </c>
      <c r="Z124" s="63" t="str">
        <f>IFERROR(ROUND($L124*VLOOKUP($M124,'Fast info vedlikeholdes sentral'!$B$15:$O$31,13,FALSE),0),"")</f>
        <v/>
      </c>
      <c r="AA124" s="63" t="str">
        <f>IFERROR(ROUND($L124*VLOOKUP($M124,'Fast info vedlikeholdes sentral'!$B$15:$O$31,14,FALSE),0),"")</f>
        <v/>
      </c>
    </row>
    <row r="125" spans="1:27" ht="15.75" customHeight="1" x14ac:dyDescent="0.25">
      <c r="A125" s="22" t="str">
        <f t="shared" si="12"/>
        <v/>
      </c>
      <c r="B125" s="39" t="str">
        <f>IF(A125="group trans_id",MIN($B$28:B124)-1,"")</f>
        <v/>
      </c>
      <c r="C125" s="22">
        <v>0</v>
      </c>
      <c r="D125" s="27"/>
      <c r="E125" s="27" t="str">
        <f t="shared" si="9"/>
        <v/>
      </c>
      <c r="F125" s="27" t="str">
        <f t="shared" si="10"/>
        <v/>
      </c>
      <c r="G125" s="27" t="str">
        <f t="shared" si="11"/>
        <v/>
      </c>
      <c r="H125" s="27" t="str">
        <f t="shared" si="13"/>
        <v/>
      </c>
      <c r="I125" s="27"/>
      <c r="J125" s="27"/>
      <c r="K125" s="27"/>
      <c r="L125" s="62"/>
      <c r="M125" s="65"/>
      <c r="N125" s="62">
        <f t="shared" si="14"/>
        <v>0</v>
      </c>
      <c r="O125" s="63" t="str">
        <f>IFERROR(ROUND($L125*VLOOKUP($M125,'Fast info vedlikeholdes sentral'!$B$15:$O$31,2,FALSE),0),"")</f>
        <v/>
      </c>
      <c r="P125" s="63" t="str">
        <f>IFERROR(ROUND($L125*VLOOKUP($M125,'Fast info vedlikeholdes sentral'!$B$15:$O$31,3,FALSE),0),"")</f>
        <v/>
      </c>
      <c r="Q125" s="63" t="str">
        <f>IFERROR(ROUND($L125*VLOOKUP($M125,'Fast info vedlikeholdes sentral'!$B$15:$O$31,4,FALSE),0),"")</f>
        <v/>
      </c>
      <c r="R125" s="63" t="str">
        <f>IFERROR(ROUND($L125*VLOOKUP($M125,'Fast info vedlikeholdes sentral'!$B$15:$O$31,5,FALSE),0),"")</f>
        <v/>
      </c>
      <c r="S125" s="63" t="str">
        <f>IFERROR(ROUND($L125*VLOOKUP($M125,'Fast info vedlikeholdes sentral'!$B$15:$O$31,6,FALSE),0),"")</f>
        <v/>
      </c>
      <c r="T125" s="63" t="str">
        <f>IFERROR(ROUND($L125*VLOOKUP($M125,'Fast info vedlikeholdes sentral'!$B$15:$O$31,7,FALSE),0),"")</f>
        <v/>
      </c>
      <c r="U125" s="63" t="str">
        <f>IFERROR(ROUND($L125*VLOOKUP($M125,'Fast info vedlikeholdes sentral'!$B$15:$O$31,8,FALSE),0),"")</f>
        <v/>
      </c>
      <c r="V125" s="63" t="str">
        <f>IFERROR(ROUND($L125*VLOOKUP($M125,'Fast info vedlikeholdes sentral'!$B$15:$O$31,9,FALSE),0),"")</f>
        <v/>
      </c>
      <c r="W125" s="63" t="str">
        <f>IFERROR(ROUND($L125*VLOOKUP($M125,'Fast info vedlikeholdes sentral'!$B$15:$O$31,10,FALSE),0),"")</f>
        <v/>
      </c>
      <c r="X125" s="63" t="str">
        <f>IFERROR(ROUND($L125*VLOOKUP($M125,'Fast info vedlikeholdes sentral'!$B$15:$O$31,11,FALSE),0),"")</f>
        <v/>
      </c>
      <c r="Y125" s="63" t="str">
        <f>IFERROR(ROUND($L125*VLOOKUP($M125,'Fast info vedlikeholdes sentral'!$B$15:$O$31,12,FALSE),0),"")</f>
        <v/>
      </c>
      <c r="Z125" s="63" t="str">
        <f>IFERROR(ROUND($L125*VLOOKUP($M125,'Fast info vedlikeholdes sentral'!$B$15:$O$31,13,FALSE),0),"")</f>
        <v/>
      </c>
      <c r="AA125" s="63" t="str">
        <f>IFERROR(ROUND($L125*VLOOKUP($M125,'Fast info vedlikeholdes sentral'!$B$15:$O$31,14,FALSE),0),"")</f>
        <v/>
      </c>
    </row>
    <row r="126" spans="1:27" ht="15.75" customHeight="1" x14ac:dyDescent="0.25">
      <c r="A126" s="22" t="str">
        <f t="shared" si="12"/>
        <v/>
      </c>
      <c r="B126" s="39" t="str">
        <f>IF(A126="group trans_id",MIN($B$28:B125)-1,"")</f>
        <v/>
      </c>
      <c r="C126" s="22">
        <v>0</v>
      </c>
      <c r="D126" s="27"/>
      <c r="E126" s="27" t="str">
        <f t="shared" si="9"/>
        <v/>
      </c>
      <c r="F126" s="27" t="str">
        <f t="shared" si="10"/>
        <v/>
      </c>
      <c r="G126" s="27" t="str">
        <f t="shared" si="11"/>
        <v/>
      </c>
      <c r="H126" s="27" t="str">
        <f t="shared" si="13"/>
        <v/>
      </c>
      <c r="I126" s="27"/>
      <c r="J126" s="27"/>
      <c r="K126" s="27"/>
      <c r="L126" s="62"/>
      <c r="M126" s="65"/>
      <c r="N126" s="62">
        <f t="shared" si="14"/>
        <v>0</v>
      </c>
      <c r="O126" s="63" t="str">
        <f>IFERROR(ROUND($L126*VLOOKUP($M126,'Fast info vedlikeholdes sentral'!$B$15:$O$31,2,FALSE),0),"")</f>
        <v/>
      </c>
      <c r="P126" s="63" t="str">
        <f>IFERROR(ROUND($L126*VLOOKUP($M126,'Fast info vedlikeholdes sentral'!$B$15:$O$31,3,FALSE),0),"")</f>
        <v/>
      </c>
      <c r="Q126" s="63" t="str">
        <f>IFERROR(ROUND($L126*VLOOKUP($M126,'Fast info vedlikeholdes sentral'!$B$15:$O$31,4,FALSE),0),"")</f>
        <v/>
      </c>
      <c r="R126" s="63" t="str">
        <f>IFERROR(ROUND($L126*VLOOKUP($M126,'Fast info vedlikeholdes sentral'!$B$15:$O$31,5,FALSE),0),"")</f>
        <v/>
      </c>
      <c r="S126" s="63" t="str">
        <f>IFERROR(ROUND($L126*VLOOKUP($M126,'Fast info vedlikeholdes sentral'!$B$15:$O$31,6,FALSE),0),"")</f>
        <v/>
      </c>
      <c r="T126" s="63" t="str">
        <f>IFERROR(ROUND($L126*VLOOKUP($M126,'Fast info vedlikeholdes sentral'!$B$15:$O$31,7,FALSE),0),"")</f>
        <v/>
      </c>
      <c r="U126" s="63" t="str">
        <f>IFERROR(ROUND($L126*VLOOKUP($M126,'Fast info vedlikeholdes sentral'!$B$15:$O$31,8,FALSE),0),"")</f>
        <v/>
      </c>
      <c r="V126" s="63" t="str">
        <f>IFERROR(ROUND($L126*VLOOKUP($M126,'Fast info vedlikeholdes sentral'!$B$15:$O$31,9,FALSE),0),"")</f>
        <v/>
      </c>
      <c r="W126" s="63" t="str">
        <f>IFERROR(ROUND($L126*VLOOKUP($M126,'Fast info vedlikeholdes sentral'!$B$15:$O$31,10,FALSE),0),"")</f>
        <v/>
      </c>
      <c r="X126" s="63" t="str">
        <f>IFERROR(ROUND($L126*VLOOKUP($M126,'Fast info vedlikeholdes sentral'!$B$15:$O$31,11,FALSE),0),"")</f>
        <v/>
      </c>
      <c r="Y126" s="63" t="str">
        <f>IFERROR(ROUND($L126*VLOOKUP($M126,'Fast info vedlikeholdes sentral'!$B$15:$O$31,12,FALSE),0),"")</f>
        <v/>
      </c>
      <c r="Z126" s="63" t="str">
        <f>IFERROR(ROUND($L126*VLOOKUP($M126,'Fast info vedlikeholdes sentral'!$B$15:$O$31,13,FALSE),0),"")</f>
        <v/>
      </c>
      <c r="AA126" s="63" t="str">
        <f>IFERROR(ROUND($L126*VLOOKUP($M126,'Fast info vedlikeholdes sentral'!$B$15:$O$31,14,FALSE),0),"")</f>
        <v/>
      </c>
    </row>
    <row r="127" spans="1:27" ht="15.75" customHeight="1" x14ac:dyDescent="0.25">
      <c r="A127" s="22" t="str">
        <f t="shared" si="12"/>
        <v/>
      </c>
      <c r="B127" s="39" t="str">
        <f>IF(A127="group trans_id",MIN($B$28:B126)-1,"")</f>
        <v/>
      </c>
      <c r="C127" s="22">
        <v>0</v>
      </c>
      <c r="D127" s="27"/>
      <c r="E127" s="27" t="str">
        <f t="shared" si="9"/>
        <v/>
      </c>
      <c r="F127" s="27" t="str">
        <f t="shared" si="10"/>
        <v/>
      </c>
      <c r="G127" s="27" t="str">
        <f t="shared" si="11"/>
        <v/>
      </c>
      <c r="H127" s="27" t="str">
        <f t="shared" si="13"/>
        <v/>
      </c>
      <c r="I127" s="27"/>
      <c r="J127" s="27"/>
      <c r="K127" s="27"/>
      <c r="L127" s="62"/>
      <c r="M127" s="65"/>
      <c r="N127" s="62">
        <f t="shared" si="14"/>
        <v>0</v>
      </c>
      <c r="O127" s="63" t="str">
        <f>IFERROR(ROUND($L127*VLOOKUP($M127,'Fast info vedlikeholdes sentral'!$B$15:$O$31,2,FALSE),0),"")</f>
        <v/>
      </c>
      <c r="P127" s="63" t="str">
        <f>IFERROR(ROUND($L127*VLOOKUP($M127,'Fast info vedlikeholdes sentral'!$B$15:$O$31,3,FALSE),0),"")</f>
        <v/>
      </c>
      <c r="Q127" s="63" t="str">
        <f>IFERROR(ROUND($L127*VLOOKUP($M127,'Fast info vedlikeholdes sentral'!$B$15:$O$31,4,FALSE),0),"")</f>
        <v/>
      </c>
      <c r="R127" s="63" t="str">
        <f>IFERROR(ROUND($L127*VLOOKUP($M127,'Fast info vedlikeholdes sentral'!$B$15:$O$31,5,FALSE),0),"")</f>
        <v/>
      </c>
      <c r="S127" s="63" t="str">
        <f>IFERROR(ROUND($L127*VLOOKUP($M127,'Fast info vedlikeholdes sentral'!$B$15:$O$31,6,FALSE),0),"")</f>
        <v/>
      </c>
      <c r="T127" s="63" t="str">
        <f>IFERROR(ROUND($L127*VLOOKUP($M127,'Fast info vedlikeholdes sentral'!$B$15:$O$31,7,FALSE),0),"")</f>
        <v/>
      </c>
      <c r="U127" s="63" t="str">
        <f>IFERROR(ROUND($L127*VLOOKUP($M127,'Fast info vedlikeholdes sentral'!$B$15:$O$31,8,FALSE),0),"")</f>
        <v/>
      </c>
      <c r="V127" s="63" t="str">
        <f>IFERROR(ROUND($L127*VLOOKUP($M127,'Fast info vedlikeholdes sentral'!$B$15:$O$31,9,FALSE),0),"")</f>
        <v/>
      </c>
      <c r="W127" s="63" t="str">
        <f>IFERROR(ROUND($L127*VLOOKUP($M127,'Fast info vedlikeholdes sentral'!$B$15:$O$31,10,FALSE),0),"")</f>
        <v/>
      </c>
      <c r="X127" s="63" t="str">
        <f>IFERROR(ROUND($L127*VLOOKUP($M127,'Fast info vedlikeholdes sentral'!$B$15:$O$31,11,FALSE),0),"")</f>
        <v/>
      </c>
      <c r="Y127" s="63" t="str">
        <f>IFERROR(ROUND($L127*VLOOKUP($M127,'Fast info vedlikeholdes sentral'!$B$15:$O$31,12,FALSE),0),"")</f>
        <v/>
      </c>
      <c r="Z127" s="63" t="str">
        <f>IFERROR(ROUND($L127*VLOOKUP($M127,'Fast info vedlikeholdes sentral'!$B$15:$O$31,13,FALSE),0),"")</f>
        <v/>
      </c>
      <c r="AA127" s="63" t="str">
        <f>IFERROR(ROUND($L127*VLOOKUP($M127,'Fast info vedlikeholdes sentral'!$B$15:$O$31,14,FALSE),0),"")</f>
        <v/>
      </c>
    </row>
    <row r="128" spans="1:27" ht="15.75" customHeight="1" x14ac:dyDescent="0.25">
      <c r="A128" s="22" t="str">
        <f t="shared" si="12"/>
        <v/>
      </c>
      <c r="B128" s="39" t="str">
        <f>IF(A128="group trans_id",MIN($B$28:B127)-1,"")</f>
        <v/>
      </c>
      <c r="C128" s="22">
        <v>0</v>
      </c>
      <c r="D128" s="27"/>
      <c r="E128" s="27" t="str">
        <f t="shared" si="9"/>
        <v/>
      </c>
      <c r="F128" s="27" t="str">
        <f t="shared" si="10"/>
        <v/>
      </c>
      <c r="G128" s="27" t="str">
        <f t="shared" si="11"/>
        <v/>
      </c>
      <c r="H128" s="27" t="str">
        <f t="shared" si="13"/>
        <v/>
      </c>
      <c r="I128" s="27"/>
      <c r="J128" s="27"/>
      <c r="K128" s="27"/>
      <c r="L128" s="62"/>
      <c r="M128" s="65"/>
      <c r="N128" s="62">
        <f t="shared" si="14"/>
        <v>0</v>
      </c>
      <c r="O128" s="63" t="str">
        <f>IFERROR(ROUND($L128*VLOOKUP($M128,'Fast info vedlikeholdes sentral'!$B$15:$O$31,2,FALSE),0),"")</f>
        <v/>
      </c>
      <c r="P128" s="63" t="str">
        <f>IFERROR(ROUND($L128*VLOOKUP($M128,'Fast info vedlikeholdes sentral'!$B$15:$O$31,3,FALSE),0),"")</f>
        <v/>
      </c>
      <c r="Q128" s="63" t="str">
        <f>IFERROR(ROUND($L128*VLOOKUP($M128,'Fast info vedlikeholdes sentral'!$B$15:$O$31,4,FALSE),0),"")</f>
        <v/>
      </c>
      <c r="R128" s="63" t="str">
        <f>IFERROR(ROUND($L128*VLOOKUP($M128,'Fast info vedlikeholdes sentral'!$B$15:$O$31,5,FALSE),0),"")</f>
        <v/>
      </c>
      <c r="S128" s="63" t="str">
        <f>IFERROR(ROUND($L128*VLOOKUP($M128,'Fast info vedlikeholdes sentral'!$B$15:$O$31,6,FALSE),0),"")</f>
        <v/>
      </c>
      <c r="T128" s="63" t="str">
        <f>IFERROR(ROUND($L128*VLOOKUP($M128,'Fast info vedlikeholdes sentral'!$B$15:$O$31,7,FALSE),0),"")</f>
        <v/>
      </c>
      <c r="U128" s="63" t="str">
        <f>IFERROR(ROUND($L128*VLOOKUP($M128,'Fast info vedlikeholdes sentral'!$B$15:$O$31,8,FALSE),0),"")</f>
        <v/>
      </c>
      <c r="V128" s="63" t="str">
        <f>IFERROR(ROUND($L128*VLOOKUP($M128,'Fast info vedlikeholdes sentral'!$B$15:$O$31,9,FALSE),0),"")</f>
        <v/>
      </c>
      <c r="W128" s="63" t="str">
        <f>IFERROR(ROUND($L128*VLOOKUP($M128,'Fast info vedlikeholdes sentral'!$B$15:$O$31,10,FALSE),0),"")</f>
        <v/>
      </c>
      <c r="X128" s="63" t="str">
        <f>IFERROR(ROUND($L128*VLOOKUP($M128,'Fast info vedlikeholdes sentral'!$B$15:$O$31,11,FALSE),0),"")</f>
        <v/>
      </c>
      <c r="Y128" s="63" t="str">
        <f>IFERROR(ROUND($L128*VLOOKUP($M128,'Fast info vedlikeholdes sentral'!$B$15:$O$31,12,FALSE),0),"")</f>
        <v/>
      </c>
      <c r="Z128" s="63" t="str">
        <f>IFERROR(ROUND($L128*VLOOKUP($M128,'Fast info vedlikeholdes sentral'!$B$15:$O$31,13,FALSE),0),"")</f>
        <v/>
      </c>
      <c r="AA128" s="63" t="str">
        <f>IFERROR(ROUND($L128*VLOOKUP($M128,'Fast info vedlikeholdes sentral'!$B$15:$O$31,14,FALSE),0),"")</f>
        <v/>
      </c>
    </row>
    <row r="129" spans="1:27" ht="15.75" customHeight="1" x14ac:dyDescent="0.25">
      <c r="A129" s="22" t="str">
        <f t="shared" si="12"/>
        <v/>
      </c>
      <c r="B129" s="39" t="str">
        <f>IF(A129="group trans_id",MIN($B$28:B128)-1,"")</f>
        <v/>
      </c>
      <c r="C129" s="22">
        <v>0</v>
      </c>
      <c r="D129" s="27"/>
      <c r="E129" s="27" t="str">
        <f t="shared" si="9"/>
        <v/>
      </c>
      <c r="F129" s="27" t="str">
        <f t="shared" si="10"/>
        <v/>
      </c>
      <c r="G129" s="27" t="str">
        <f t="shared" si="11"/>
        <v/>
      </c>
      <c r="H129" s="27" t="str">
        <f t="shared" si="13"/>
        <v/>
      </c>
      <c r="I129" s="27"/>
      <c r="J129" s="27"/>
      <c r="K129" s="27"/>
      <c r="L129" s="62"/>
      <c r="M129" s="65"/>
      <c r="N129" s="62">
        <f t="shared" si="14"/>
        <v>0</v>
      </c>
      <c r="O129" s="63" t="str">
        <f>IFERROR(ROUND($L129*VLOOKUP($M129,'Fast info vedlikeholdes sentral'!$B$15:$O$31,2,FALSE),0),"")</f>
        <v/>
      </c>
      <c r="P129" s="63" t="str">
        <f>IFERROR(ROUND($L129*VLOOKUP($M129,'Fast info vedlikeholdes sentral'!$B$15:$O$31,3,FALSE),0),"")</f>
        <v/>
      </c>
      <c r="Q129" s="63" t="str">
        <f>IFERROR(ROUND($L129*VLOOKUP($M129,'Fast info vedlikeholdes sentral'!$B$15:$O$31,4,FALSE),0),"")</f>
        <v/>
      </c>
      <c r="R129" s="63" t="str">
        <f>IFERROR(ROUND($L129*VLOOKUP($M129,'Fast info vedlikeholdes sentral'!$B$15:$O$31,5,FALSE),0),"")</f>
        <v/>
      </c>
      <c r="S129" s="63" t="str">
        <f>IFERROR(ROUND($L129*VLOOKUP($M129,'Fast info vedlikeholdes sentral'!$B$15:$O$31,6,FALSE),0),"")</f>
        <v/>
      </c>
      <c r="T129" s="63" t="str">
        <f>IFERROR(ROUND($L129*VLOOKUP($M129,'Fast info vedlikeholdes sentral'!$B$15:$O$31,7,FALSE),0),"")</f>
        <v/>
      </c>
      <c r="U129" s="63" t="str">
        <f>IFERROR(ROUND($L129*VLOOKUP($M129,'Fast info vedlikeholdes sentral'!$B$15:$O$31,8,FALSE),0),"")</f>
        <v/>
      </c>
      <c r="V129" s="63" t="str">
        <f>IFERROR(ROUND($L129*VLOOKUP($M129,'Fast info vedlikeholdes sentral'!$B$15:$O$31,9,FALSE),0),"")</f>
        <v/>
      </c>
      <c r="W129" s="63" t="str">
        <f>IFERROR(ROUND($L129*VLOOKUP($M129,'Fast info vedlikeholdes sentral'!$B$15:$O$31,10,FALSE),0),"")</f>
        <v/>
      </c>
      <c r="X129" s="63" t="str">
        <f>IFERROR(ROUND($L129*VLOOKUP($M129,'Fast info vedlikeholdes sentral'!$B$15:$O$31,11,FALSE),0),"")</f>
        <v/>
      </c>
      <c r="Y129" s="63" t="str">
        <f>IFERROR(ROUND($L129*VLOOKUP($M129,'Fast info vedlikeholdes sentral'!$B$15:$O$31,12,FALSE),0),"")</f>
        <v/>
      </c>
      <c r="Z129" s="63" t="str">
        <f>IFERROR(ROUND($L129*VLOOKUP($M129,'Fast info vedlikeholdes sentral'!$B$15:$O$31,13,FALSE),0),"")</f>
        <v/>
      </c>
      <c r="AA129" s="63" t="str">
        <f>IFERROR(ROUND($L129*VLOOKUP($M129,'Fast info vedlikeholdes sentral'!$B$15:$O$31,14,FALSE),0),"")</f>
        <v/>
      </c>
    </row>
    <row r="130" spans="1:27" ht="15.75" customHeight="1" x14ac:dyDescent="0.25">
      <c r="A130" s="22" t="str">
        <f t="shared" si="12"/>
        <v/>
      </c>
      <c r="B130" s="39" t="str">
        <f>IF(A130="group trans_id",MIN($B$28:B129)-1,"")</f>
        <v/>
      </c>
      <c r="C130" s="22">
        <v>0</v>
      </c>
      <c r="D130" s="27"/>
      <c r="E130" s="27" t="str">
        <f t="shared" si="9"/>
        <v/>
      </c>
      <c r="F130" s="27" t="str">
        <f t="shared" si="10"/>
        <v/>
      </c>
      <c r="G130" s="27" t="str">
        <f t="shared" si="11"/>
        <v/>
      </c>
      <c r="H130" s="27" t="str">
        <f t="shared" si="13"/>
        <v/>
      </c>
      <c r="I130" s="27"/>
      <c r="J130" s="27"/>
      <c r="K130" s="27"/>
      <c r="L130" s="62"/>
      <c r="M130" s="65"/>
      <c r="N130" s="62">
        <f t="shared" si="14"/>
        <v>0</v>
      </c>
      <c r="O130" s="63" t="str">
        <f>IFERROR(ROUND($L130*VLOOKUP($M130,'Fast info vedlikeholdes sentral'!$B$15:$O$31,2,FALSE),0),"")</f>
        <v/>
      </c>
      <c r="P130" s="63" t="str">
        <f>IFERROR(ROUND($L130*VLOOKUP($M130,'Fast info vedlikeholdes sentral'!$B$15:$O$31,3,FALSE),0),"")</f>
        <v/>
      </c>
      <c r="Q130" s="63" t="str">
        <f>IFERROR(ROUND($L130*VLOOKUP($M130,'Fast info vedlikeholdes sentral'!$B$15:$O$31,4,FALSE),0),"")</f>
        <v/>
      </c>
      <c r="R130" s="63" t="str">
        <f>IFERROR(ROUND($L130*VLOOKUP($M130,'Fast info vedlikeholdes sentral'!$B$15:$O$31,5,FALSE),0),"")</f>
        <v/>
      </c>
      <c r="S130" s="63" t="str">
        <f>IFERROR(ROUND($L130*VLOOKUP($M130,'Fast info vedlikeholdes sentral'!$B$15:$O$31,6,FALSE),0),"")</f>
        <v/>
      </c>
      <c r="T130" s="63" t="str">
        <f>IFERROR(ROUND($L130*VLOOKUP($M130,'Fast info vedlikeholdes sentral'!$B$15:$O$31,7,FALSE),0),"")</f>
        <v/>
      </c>
      <c r="U130" s="63" t="str">
        <f>IFERROR(ROUND($L130*VLOOKUP($M130,'Fast info vedlikeholdes sentral'!$B$15:$O$31,8,FALSE),0),"")</f>
        <v/>
      </c>
      <c r="V130" s="63" t="str">
        <f>IFERROR(ROUND($L130*VLOOKUP($M130,'Fast info vedlikeholdes sentral'!$B$15:$O$31,9,FALSE),0),"")</f>
        <v/>
      </c>
      <c r="W130" s="63" t="str">
        <f>IFERROR(ROUND($L130*VLOOKUP($M130,'Fast info vedlikeholdes sentral'!$B$15:$O$31,10,FALSE),0),"")</f>
        <v/>
      </c>
      <c r="X130" s="63" t="str">
        <f>IFERROR(ROUND($L130*VLOOKUP($M130,'Fast info vedlikeholdes sentral'!$B$15:$O$31,11,FALSE),0),"")</f>
        <v/>
      </c>
      <c r="Y130" s="63" t="str">
        <f>IFERROR(ROUND($L130*VLOOKUP($M130,'Fast info vedlikeholdes sentral'!$B$15:$O$31,12,FALSE),0),"")</f>
        <v/>
      </c>
      <c r="Z130" s="63" t="str">
        <f>IFERROR(ROUND($L130*VLOOKUP($M130,'Fast info vedlikeholdes sentral'!$B$15:$O$31,13,FALSE),0),"")</f>
        <v/>
      </c>
      <c r="AA130" s="63" t="str">
        <f>IFERROR(ROUND($L130*VLOOKUP($M130,'Fast info vedlikeholdes sentral'!$B$15:$O$31,14,FALSE),0),"")</f>
        <v/>
      </c>
    </row>
    <row r="131" spans="1:27" ht="15.75" customHeight="1" x14ac:dyDescent="0.25">
      <c r="A131" s="22" t="str">
        <f t="shared" si="12"/>
        <v/>
      </c>
      <c r="B131" s="39" t="str">
        <f>IF(A131="group trans_id",MIN($B$28:B130)-1,"")</f>
        <v/>
      </c>
      <c r="C131" s="22">
        <v>0</v>
      </c>
      <c r="D131" s="27"/>
      <c r="E131" s="27" t="str">
        <f t="shared" si="9"/>
        <v/>
      </c>
      <c r="F131" s="27" t="str">
        <f t="shared" si="10"/>
        <v/>
      </c>
      <c r="G131" s="27" t="str">
        <f t="shared" si="11"/>
        <v/>
      </c>
      <c r="H131" s="27" t="str">
        <f t="shared" si="13"/>
        <v/>
      </c>
      <c r="I131" s="27"/>
      <c r="J131" s="27"/>
      <c r="K131" s="27"/>
      <c r="L131" s="62"/>
      <c r="M131" s="65"/>
      <c r="N131" s="62">
        <f t="shared" si="14"/>
        <v>0</v>
      </c>
      <c r="O131" s="63" t="str">
        <f>IFERROR(ROUND($L131*VLOOKUP($M131,'Fast info vedlikeholdes sentral'!$B$15:$O$31,2,FALSE),0),"")</f>
        <v/>
      </c>
      <c r="P131" s="63" t="str">
        <f>IFERROR(ROUND($L131*VLOOKUP($M131,'Fast info vedlikeholdes sentral'!$B$15:$O$31,3,FALSE),0),"")</f>
        <v/>
      </c>
      <c r="Q131" s="63" t="str">
        <f>IFERROR(ROUND($L131*VLOOKUP($M131,'Fast info vedlikeholdes sentral'!$B$15:$O$31,4,FALSE),0),"")</f>
        <v/>
      </c>
      <c r="R131" s="63" t="str">
        <f>IFERROR(ROUND($L131*VLOOKUP($M131,'Fast info vedlikeholdes sentral'!$B$15:$O$31,5,FALSE),0),"")</f>
        <v/>
      </c>
      <c r="S131" s="63" t="str">
        <f>IFERROR(ROUND($L131*VLOOKUP($M131,'Fast info vedlikeholdes sentral'!$B$15:$O$31,6,FALSE),0),"")</f>
        <v/>
      </c>
      <c r="T131" s="63" t="str">
        <f>IFERROR(ROUND($L131*VLOOKUP($M131,'Fast info vedlikeholdes sentral'!$B$15:$O$31,7,FALSE),0),"")</f>
        <v/>
      </c>
      <c r="U131" s="63" t="str">
        <f>IFERROR(ROUND($L131*VLOOKUP($M131,'Fast info vedlikeholdes sentral'!$B$15:$O$31,8,FALSE),0),"")</f>
        <v/>
      </c>
      <c r="V131" s="63" t="str">
        <f>IFERROR(ROUND($L131*VLOOKUP($M131,'Fast info vedlikeholdes sentral'!$B$15:$O$31,9,FALSE),0),"")</f>
        <v/>
      </c>
      <c r="W131" s="63" t="str">
        <f>IFERROR(ROUND($L131*VLOOKUP($M131,'Fast info vedlikeholdes sentral'!$B$15:$O$31,10,FALSE),0),"")</f>
        <v/>
      </c>
      <c r="X131" s="63" t="str">
        <f>IFERROR(ROUND($L131*VLOOKUP($M131,'Fast info vedlikeholdes sentral'!$B$15:$O$31,11,FALSE),0),"")</f>
        <v/>
      </c>
      <c r="Y131" s="63" t="str">
        <f>IFERROR(ROUND($L131*VLOOKUP($M131,'Fast info vedlikeholdes sentral'!$B$15:$O$31,12,FALSE),0),"")</f>
        <v/>
      </c>
      <c r="Z131" s="63" t="str">
        <f>IFERROR(ROUND($L131*VLOOKUP($M131,'Fast info vedlikeholdes sentral'!$B$15:$O$31,13,FALSE),0),"")</f>
        <v/>
      </c>
      <c r="AA131" s="63" t="str">
        <f>IFERROR(ROUND($L131*VLOOKUP($M131,'Fast info vedlikeholdes sentral'!$B$15:$O$31,14,FALSE),0),"")</f>
        <v/>
      </c>
    </row>
    <row r="132" spans="1:27" ht="15.75" customHeight="1" x14ac:dyDescent="0.25">
      <c r="A132" s="22" t="str">
        <f t="shared" si="12"/>
        <v/>
      </c>
      <c r="B132" s="39" t="str">
        <f>IF(A132="group trans_id",MIN($B$28:B131)-1,"")</f>
        <v/>
      </c>
      <c r="C132" s="22">
        <v>0</v>
      </c>
      <c r="D132" s="27"/>
      <c r="E132" s="27" t="str">
        <f t="shared" si="9"/>
        <v/>
      </c>
      <c r="F132" s="27" t="str">
        <f t="shared" si="10"/>
        <v/>
      </c>
      <c r="G132" s="27" t="str">
        <f t="shared" si="11"/>
        <v/>
      </c>
      <c r="H132" s="27" t="str">
        <f t="shared" si="13"/>
        <v/>
      </c>
      <c r="I132" s="27"/>
      <c r="J132" s="27"/>
      <c r="K132" s="27"/>
      <c r="L132" s="62"/>
      <c r="M132" s="65"/>
      <c r="N132" s="62">
        <f t="shared" si="14"/>
        <v>0</v>
      </c>
      <c r="O132" s="63" t="str">
        <f>IFERROR(ROUND($L132*VLOOKUP($M132,'Fast info vedlikeholdes sentral'!$B$15:$O$31,2,FALSE),0),"")</f>
        <v/>
      </c>
      <c r="P132" s="63" t="str">
        <f>IFERROR(ROUND($L132*VLOOKUP($M132,'Fast info vedlikeholdes sentral'!$B$15:$O$31,3,FALSE),0),"")</f>
        <v/>
      </c>
      <c r="Q132" s="63" t="str">
        <f>IFERROR(ROUND($L132*VLOOKUP($M132,'Fast info vedlikeholdes sentral'!$B$15:$O$31,4,FALSE),0),"")</f>
        <v/>
      </c>
      <c r="R132" s="63" t="str">
        <f>IFERROR(ROUND($L132*VLOOKUP($M132,'Fast info vedlikeholdes sentral'!$B$15:$O$31,5,FALSE),0),"")</f>
        <v/>
      </c>
      <c r="S132" s="63" t="str">
        <f>IFERROR(ROUND($L132*VLOOKUP($M132,'Fast info vedlikeholdes sentral'!$B$15:$O$31,6,FALSE),0),"")</f>
        <v/>
      </c>
      <c r="T132" s="63" t="str">
        <f>IFERROR(ROUND($L132*VLOOKUP($M132,'Fast info vedlikeholdes sentral'!$B$15:$O$31,7,FALSE),0),"")</f>
        <v/>
      </c>
      <c r="U132" s="63" t="str">
        <f>IFERROR(ROUND($L132*VLOOKUP($M132,'Fast info vedlikeholdes sentral'!$B$15:$O$31,8,FALSE),0),"")</f>
        <v/>
      </c>
      <c r="V132" s="63" t="str">
        <f>IFERROR(ROUND($L132*VLOOKUP($M132,'Fast info vedlikeholdes sentral'!$B$15:$O$31,9,FALSE),0),"")</f>
        <v/>
      </c>
      <c r="W132" s="63" t="str">
        <f>IFERROR(ROUND($L132*VLOOKUP($M132,'Fast info vedlikeholdes sentral'!$B$15:$O$31,10,FALSE),0),"")</f>
        <v/>
      </c>
      <c r="X132" s="63" t="str">
        <f>IFERROR(ROUND($L132*VLOOKUP($M132,'Fast info vedlikeholdes sentral'!$B$15:$O$31,11,FALSE),0),"")</f>
        <v/>
      </c>
      <c r="Y132" s="63" t="str">
        <f>IFERROR(ROUND($L132*VLOOKUP($M132,'Fast info vedlikeholdes sentral'!$B$15:$O$31,12,FALSE),0),"")</f>
        <v/>
      </c>
      <c r="Z132" s="63" t="str">
        <f>IFERROR(ROUND($L132*VLOOKUP($M132,'Fast info vedlikeholdes sentral'!$B$15:$O$31,13,FALSE),0),"")</f>
        <v/>
      </c>
      <c r="AA132" s="63" t="str">
        <f>IFERROR(ROUND($L132*VLOOKUP($M132,'Fast info vedlikeholdes sentral'!$B$15:$O$31,14,FALSE),0),"")</f>
        <v/>
      </c>
    </row>
    <row r="133" spans="1:27" ht="15.75" customHeight="1" x14ac:dyDescent="0.25">
      <c r="A133" s="22" t="str">
        <f t="shared" si="12"/>
        <v/>
      </c>
      <c r="B133" s="39" t="str">
        <f>IF(A133="group trans_id",MIN($B$28:B132)-1,"")</f>
        <v/>
      </c>
      <c r="C133" s="22">
        <v>0</v>
      </c>
      <c r="D133" s="27"/>
      <c r="E133" s="27" t="str">
        <f t="shared" si="9"/>
        <v/>
      </c>
      <c r="F133" s="27" t="str">
        <f t="shared" si="10"/>
        <v/>
      </c>
      <c r="G133" s="27" t="str">
        <f t="shared" si="11"/>
        <v/>
      </c>
      <c r="H133" s="27" t="str">
        <f t="shared" si="13"/>
        <v/>
      </c>
      <c r="I133" s="27"/>
      <c r="J133" s="27"/>
      <c r="K133" s="27"/>
      <c r="L133" s="62"/>
      <c r="M133" s="65"/>
      <c r="N133" s="62">
        <f t="shared" si="14"/>
        <v>0</v>
      </c>
      <c r="O133" s="63" t="str">
        <f>IFERROR(ROUND($L133*VLOOKUP($M133,'Fast info vedlikeholdes sentral'!$B$15:$O$31,2,FALSE),0),"")</f>
        <v/>
      </c>
      <c r="P133" s="63" t="str">
        <f>IFERROR(ROUND($L133*VLOOKUP($M133,'Fast info vedlikeholdes sentral'!$B$15:$O$31,3,FALSE),0),"")</f>
        <v/>
      </c>
      <c r="Q133" s="63" t="str">
        <f>IFERROR(ROUND($L133*VLOOKUP($M133,'Fast info vedlikeholdes sentral'!$B$15:$O$31,4,FALSE),0),"")</f>
        <v/>
      </c>
      <c r="R133" s="63" t="str">
        <f>IFERROR(ROUND($L133*VLOOKUP($M133,'Fast info vedlikeholdes sentral'!$B$15:$O$31,5,FALSE),0),"")</f>
        <v/>
      </c>
      <c r="S133" s="63" t="str">
        <f>IFERROR(ROUND($L133*VLOOKUP($M133,'Fast info vedlikeholdes sentral'!$B$15:$O$31,6,FALSE),0),"")</f>
        <v/>
      </c>
      <c r="T133" s="63" t="str">
        <f>IFERROR(ROUND($L133*VLOOKUP($M133,'Fast info vedlikeholdes sentral'!$B$15:$O$31,7,FALSE),0),"")</f>
        <v/>
      </c>
      <c r="U133" s="63" t="str">
        <f>IFERROR(ROUND($L133*VLOOKUP($M133,'Fast info vedlikeholdes sentral'!$B$15:$O$31,8,FALSE),0),"")</f>
        <v/>
      </c>
      <c r="V133" s="63" t="str">
        <f>IFERROR(ROUND($L133*VLOOKUP($M133,'Fast info vedlikeholdes sentral'!$B$15:$O$31,9,FALSE),0),"")</f>
        <v/>
      </c>
      <c r="W133" s="63" t="str">
        <f>IFERROR(ROUND($L133*VLOOKUP($M133,'Fast info vedlikeholdes sentral'!$B$15:$O$31,10,FALSE),0),"")</f>
        <v/>
      </c>
      <c r="X133" s="63" t="str">
        <f>IFERROR(ROUND($L133*VLOOKUP($M133,'Fast info vedlikeholdes sentral'!$B$15:$O$31,11,FALSE),0),"")</f>
        <v/>
      </c>
      <c r="Y133" s="63" t="str">
        <f>IFERROR(ROUND($L133*VLOOKUP($M133,'Fast info vedlikeholdes sentral'!$B$15:$O$31,12,FALSE),0),"")</f>
        <v/>
      </c>
      <c r="Z133" s="63" t="str">
        <f>IFERROR(ROUND($L133*VLOOKUP($M133,'Fast info vedlikeholdes sentral'!$B$15:$O$31,13,FALSE),0),"")</f>
        <v/>
      </c>
      <c r="AA133" s="63" t="str">
        <f>IFERROR(ROUND($L133*VLOOKUP($M133,'Fast info vedlikeholdes sentral'!$B$15:$O$31,14,FALSE),0),"")</f>
        <v/>
      </c>
    </row>
    <row r="134" spans="1:27" ht="15.75" customHeight="1" x14ac:dyDescent="0.25">
      <c r="A134" s="22" t="str">
        <f t="shared" si="12"/>
        <v/>
      </c>
      <c r="B134" s="39" t="str">
        <f>IF(A134="group trans_id",MIN($B$28:B133)-1,"")</f>
        <v/>
      </c>
      <c r="C134" s="22">
        <v>0</v>
      </c>
      <c r="D134" s="27"/>
      <c r="E134" s="27" t="str">
        <f t="shared" si="9"/>
        <v/>
      </c>
      <c r="F134" s="27" t="str">
        <f t="shared" si="10"/>
        <v/>
      </c>
      <c r="G134" s="27" t="str">
        <f t="shared" si="11"/>
        <v/>
      </c>
      <c r="H134" s="27" t="str">
        <f t="shared" si="13"/>
        <v/>
      </c>
      <c r="I134" s="27"/>
      <c r="J134" s="27"/>
      <c r="K134" s="27"/>
      <c r="L134" s="62"/>
      <c r="M134" s="65"/>
      <c r="N134" s="62">
        <f t="shared" si="14"/>
        <v>0</v>
      </c>
      <c r="O134" s="63" t="str">
        <f>IFERROR(ROUND($L134*VLOOKUP($M134,'Fast info vedlikeholdes sentral'!$B$15:$O$31,2,FALSE),0),"")</f>
        <v/>
      </c>
      <c r="P134" s="63" t="str">
        <f>IFERROR(ROUND($L134*VLOOKUP($M134,'Fast info vedlikeholdes sentral'!$B$15:$O$31,3,FALSE),0),"")</f>
        <v/>
      </c>
      <c r="Q134" s="63" t="str">
        <f>IFERROR(ROUND($L134*VLOOKUP($M134,'Fast info vedlikeholdes sentral'!$B$15:$O$31,4,FALSE),0),"")</f>
        <v/>
      </c>
      <c r="R134" s="63" t="str">
        <f>IFERROR(ROUND($L134*VLOOKUP($M134,'Fast info vedlikeholdes sentral'!$B$15:$O$31,5,FALSE),0),"")</f>
        <v/>
      </c>
      <c r="S134" s="63" t="str">
        <f>IFERROR(ROUND($L134*VLOOKUP($M134,'Fast info vedlikeholdes sentral'!$B$15:$O$31,6,FALSE),0),"")</f>
        <v/>
      </c>
      <c r="T134" s="63" t="str">
        <f>IFERROR(ROUND($L134*VLOOKUP($M134,'Fast info vedlikeholdes sentral'!$B$15:$O$31,7,FALSE),0),"")</f>
        <v/>
      </c>
      <c r="U134" s="63" t="str">
        <f>IFERROR(ROUND($L134*VLOOKUP($M134,'Fast info vedlikeholdes sentral'!$B$15:$O$31,8,FALSE),0),"")</f>
        <v/>
      </c>
      <c r="V134" s="63" t="str">
        <f>IFERROR(ROUND($L134*VLOOKUP($M134,'Fast info vedlikeholdes sentral'!$B$15:$O$31,9,FALSE),0),"")</f>
        <v/>
      </c>
      <c r="W134" s="63" t="str">
        <f>IFERROR(ROUND($L134*VLOOKUP($M134,'Fast info vedlikeholdes sentral'!$B$15:$O$31,10,FALSE),0),"")</f>
        <v/>
      </c>
      <c r="X134" s="63" t="str">
        <f>IFERROR(ROUND($L134*VLOOKUP($M134,'Fast info vedlikeholdes sentral'!$B$15:$O$31,11,FALSE),0),"")</f>
        <v/>
      </c>
      <c r="Y134" s="63" t="str">
        <f>IFERROR(ROUND($L134*VLOOKUP($M134,'Fast info vedlikeholdes sentral'!$B$15:$O$31,12,FALSE),0),"")</f>
        <v/>
      </c>
      <c r="Z134" s="63" t="str">
        <f>IFERROR(ROUND($L134*VLOOKUP($M134,'Fast info vedlikeholdes sentral'!$B$15:$O$31,13,FALSE),0),"")</f>
        <v/>
      </c>
      <c r="AA134" s="63" t="str">
        <f>IFERROR(ROUND($L134*VLOOKUP($M134,'Fast info vedlikeholdes sentral'!$B$15:$O$31,14,FALSE),0),"")</f>
        <v/>
      </c>
    </row>
    <row r="135" spans="1:27" ht="15.75" customHeight="1" x14ac:dyDescent="0.25">
      <c r="A135" s="22" t="str">
        <f t="shared" si="12"/>
        <v/>
      </c>
      <c r="B135" s="39" t="str">
        <f>IF(A135="group trans_id",MIN($B$28:B134)-1,"")</f>
        <v/>
      </c>
      <c r="C135" s="22">
        <v>0</v>
      </c>
      <c r="D135" s="27"/>
      <c r="E135" s="27" t="str">
        <f t="shared" si="9"/>
        <v/>
      </c>
      <c r="F135" s="27" t="str">
        <f t="shared" si="10"/>
        <v/>
      </c>
      <c r="G135" s="27" t="str">
        <f t="shared" si="11"/>
        <v/>
      </c>
      <c r="H135" s="27" t="str">
        <f t="shared" si="13"/>
        <v/>
      </c>
      <c r="I135" s="27"/>
      <c r="J135" s="27"/>
      <c r="K135" s="27"/>
      <c r="L135" s="62"/>
      <c r="M135" s="65"/>
      <c r="N135" s="62">
        <f t="shared" si="14"/>
        <v>0</v>
      </c>
      <c r="O135" s="63" t="str">
        <f>IFERROR(ROUND($L135*VLOOKUP($M135,'Fast info vedlikeholdes sentral'!$B$15:$O$31,2,FALSE),0),"")</f>
        <v/>
      </c>
      <c r="P135" s="63" t="str">
        <f>IFERROR(ROUND($L135*VLOOKUP($M135,'Fast info vedlikeholdes sentral'!$B$15:$O$31,3,FALSE),0),"")</f>
        <v/>
      </c>
      <c r="Q135" s="63" t="str">
        <f>IFERROR(ROUND($L135*VLOOKUP($M135,'Fast info vedlikeholdes sentral'!$B$15:$O$31,4,FALSE),0),"")</f>
        <v/>
      </c>
      <c r="R135" s="63" t="str">
        <f>IFERROR(ROUND($L135*VLOOKUP($M135,'Fast info vedlikeholdes sentral'!$B$15:$O$31,5,FALSE),0),"")</f>
        <v/>
      </c>
      <c r="S135" s="63" t="str">
        <f>IFERROR(ROUND($L135*VLOOKUP($M135,'Fast info vedlikeholdes sentral'!$B$15:$O$31,6,FALSE),0),"")</f>
        <v/>
      </c>
      <c r="T135" s="63" t="str">
        <f>IFERROR(ROUND($L135*VLOOKUP($M135,'Fast info vedlikeholdes sentral'!$B$15:$O$31,7,FALSE),0),"")</f>
        <v/>
      </c>
      <c r="U135" s="63" t="str">
        <f>IFERROR(ROUND($L135*VLOOKUP($M135,'Fast info vedlikeholdes sentral'!$B$15:$O$31,8,FALSE),0),"")</f>
        <v/>
      </c>
      <c r="V135" s="63" t="str">
        <f>IFERROR(ROUND($L135*VLOOKUP($M135,'Fast info vedlikeholdes sentral'!$B$15:$O$31,9,FALSE),0),"")</f>
        <v/>
      </c>
      <c r="W135" s="63" t="str">
        <f>IFERROR(ROUND($L135*VLOOKUP($M135,'Fast info vedlikeholdes sentral'!$B$15:$O$31,10,FALSE),0),"")</f>
        <v/>
      </c>
      <c r="X135" s="63" t="str">
        <f>IFERROR(ROUND($L135*VLOOKUP($M135,'Fast info vedlikeholdes sentral'!$B$15:$O$31,11,FALSE),0),"")</f>
        <v/>
      </c>
      <c r="Y135" s="63" t="str">
        <f>IFERROR(ROUND($L135*VLOOKUP($M135,'Fast info vedlikeholdes sentral'!$B$15:$O$31,12,FALSE),0),"")</f>
        <v/>
      </c>
      <c r="Z135" s="63" t="str">
        <f>IFERROR(ROUND($L135*VLOOKUP($M135,'Fast info vedlikeholdes sentral'!$B$15:$O$31,13,FALSE),0),"")</f>
        <v/>
      </c>
      <c r="AA135" s="63" t="str">
        <f>IFERROR(ROUND($L135*VLOOKUP($M135,'Fast info vedlikeholdes sentral'!$B$15:$O$31,14,FALSE),0),"")</f>
        <v/>
      </c>
    </row>
    <row r="136" spans="1:27" ht="15.75" customHeight="1" x14ac:dyDescent="0.25">
      <c r="A136" s="22" t="str">
        <f t="shared" si="12"/>
        <v/>
      </c>
      <c r="B136" s="39" t="str">
        <f>IF(A136="group trans_id",MIN($B$28:B135)-1,"")</f>
        <v/>
      </c>
      <c r="C136" s="22">
        <v>0</v>
      </c>
      <c r="D136" s="27"/>
      <c r="E136" s="27" t="str">
        <f t="shared" si="9"/>
        <v/>
      </c>
      <c r="F136" s="27" t="str">
        <f t="shared" si="10"/>
        <v/>
      </c>
      <c r="G136" s="27" t="str">
        <f t="shared" si="11"/>
        <v/>
      </c>
      <c r="H136" s="27" t="str">
        <f t="shared" si="13"/>
        <v/>
      </c>
      <c r="I136" s="27"/>
      <c r="J136" s="27"/>
      <c r="K136" s="27"/>
      <c r="L136" s="62"/>
      <c r="M136" s="65"/>
      <c r="N136" s="62">
        <f t="shared" si="14"/>
        <v>0</v>
      </c>
      <c r="O136" s="63" t="str">
        <f>IFERROR(ROUND($L136*VLOOKUP($M136,'Fast info vedlikeholdes sentral'!$B$15:$O$31,2,FALSE),0),"")</f>
        <v/>
      </c>
      <c r="P136" s="63" t="str">
        <f>IFERROR(ROUND($L136*VLOOKUP($M136,'Fast info vedlikeholdes sentral'!$B$15:$O$31,3,FALSE),0),"")</f>
        <v/>
      </c>
      <c r="Q136" s="63" t="str">
        <f>IFERROR(ROUND($L136*VLOOKUP($M136,'Fast info vedlikeholdes sentral'!$B$15:$O$31,4,FALSE),0),"")</f>
        <v/>
      </c>
      <c r="R136" s="63" t="str">
        <f>IFERROR(ROUND($L136*VLOOKUP($M136,'Fast info vedlikeholdes sentral'!$B$15:$O$31,5,FALSE),0),"")</f>
        <v/>
      </c>
      <c r="S136" s="63" t="str">
        <f>IFERROR(ROUND($L136*VLOOKUP($M136,'Fast info vedlikeholdes sentral'!$B$15:$O$31,6,FALSE),0),"")</f>
        <v/>
      </c>
      <c r="T136" s="63" t="str">
        <f>IFERROR(ROUND($L136*VLOOKUP($M136,'Fast info vedlikeholdes sentral'!$B$15:$O$31,7,FALSE),0),"")</f>
        <v/>
      </c>
      <c r="U136" s="63" t="str">
        <f>IFERROR(ROUND($L136*VLOOKUP($M136,'Fast info vedlikeholdes sentral'!$B$15:$O$31,8,FALSE),0),"")</f>
        <v/>
      </c>
      <c r="V136" s="63" t="str">
        <f>IFERROR(ROUND($L136*VLOOKUP($M136,'Fast info vedlikeholdes sentral'!$B$15:$O$31,9,FALSE),0),"")</f>
        <v/>
      </c>
      <c r="W136" s="63" t="str">
        <f>IFERROR(ROUND($L136*VLOOKUP($M136,'Fast info vedlikeholdes sentral'!$B$15:$O$31,10,FALSE),0),"")</f>
        <v/>
      </c>
      <c r="X136" s="63" t="str">
        <f>IFERROR(ROUND($L136*VLOOKUP($M136,'Fast info vedlikeholdes sentral'!$B$15:$O$31,11,FALSE),0),"")</f>
        <v/>
      </c>
      <c r="Y136" s="63" t="str">
        <f>IFERROR(ROUND($L136*VLOOKUP($M136,'Fast info vedlikeholdes sentral'!$B$15:$O$31,12,FALSE),0),"")</f>
        <v/>
      </c>
      <c r="Z136" s="63" t="str">
        <f>IFERROR(ROUND($L136*VLOOKUP($M136,'Fast info vedlikeholdes sentral'!$B$15:$O$31,13,FALSE),0),"")</f>
        <v/>
      </c>
      <c r="AA136" s="63" t="str">
        <f>IFERROR(ROUND($L136*VLOOKUP($M136,'Fast info vedlikeholdes sentral'!$B$15:$O$31,14,FALSE),0),"")</f>
        <v/>
      </c>
    </row>
    <row r="137" spans="1:27" ht="15.75" customHeight="1" x14ac:dyDescent="0.25">
      <c r="A137" s="22" t="str">
        <f t="shared" si="12"/>
        <v/>
      </c>
      <c r="B137" s="39" t="str">
        <f>IF(A137="group trans_id",MIN($B$28:B136)-1,"")</f>
        <v/>
      </c>
      <c r="C137" s="22">
        <v>0</v>
      </c>
      <c r="D137" s="27"/>
      <c r="E137" s="27" t="str">
        <f t="shared" si="9"/>
        <v/>
      </c>
      <c r="F137" s="27" t="str">
        <f t="shared" si="10"/>
        <v/>
      </c>
      <c r="G137" s="27" t="str">
        <f t="shared" si="11"/>
        <v/>
      </c>
      <c r="H137" s="27" t="str">
        <f t="shared" si="13"/>
        <v/>
      </c>
      <c r="I137" s="27"/>
      <c r="J137" s="27"/>
      <c r="K137" s="27"/>
      <c r="L137" s="62"/>
      <c r="M137" s="65"/>
      <c r="N137" s="62">
        <f t="shared" si="14"/>
        <v>0</v>
      </c>
      <c r="O137" s="63" t="str">
        <f>IFERROR(ROUND($L137*VLOOKUP($M137,'Fast info vedlikeholdes sentral'!$B$15:$O$31,2,FALSE),0),"")</f>
        <v/>
      </c>
      <c r="P137" s="63" t="str">
        <f>IFERROR(ROUND($L137*VLOOKUP($M137,'Fast info vedlikeholdes sentral'!$B$15:$O$31,3,FALSE),0),"")</f>
        <v/>
      </c>
      <c r="Q137" s="63" t="str">
        <f>IFERROR(ROUND($L137*VLOOKUP($M137,'Fast info vedlikeholdes sentral'!$B$15:$O$31,4,FALSE),0),"")</f>
        <v/>
      </c>
      <c r="R137" s="63" t="str">
        <f>IFERROR(ROUND($L137*VLOOKUP($M137,'Fast info vedlikeholdes sentral'!$B$15:$O$31,5,FALSE),0),"")</f>
        <v/>
      </c>
      <c r="S137" s="63" t="str">
        <f>IFERROR(ROUND($L137*VLOOKUP($M137,'Fast info vedlikeholdes sentral'!$B$15:$O$31,6,FALSE),0),"")</f>
        <v/>
      </c>
      <c r="T137" s="63" t="str">
        <f>IFERROR(ROUND($L137*VLOOKUP($M137,'Fast info vedlikeholdes sentral'!$B$15:$O$31,7,FALSE),0),"")</f>
        <v/>
      </c>
      <c r="U137" s="63" t="str">
        <f>IFERROR(ROUND($L137*VLOOKUP($M137,'Fast info vedlikeholdes sentral'!$B$15:$O$31,8,FALSE),0),"")</f>
        <v/>
      </c>
      <c r="V137" s="63" t="str">
        <f>IFERROR(ROUND($L137*VLOOKUP($M137,'Fast info vedlikeholdes sentral'!$B$15:$O$31,9,FALSE),0),"")</f>
        <v/>
      </c>
      <c r="W137" s="63" t="str">
        <f>IFERROR(ROUND($L137*VLOOKUP($M137,'Fast info vedlikeholdes sentral'!$B$15:$O$31,10,FALSE),0),"")</f>
        <v/>
      </c>
      <c r="X137" s="63" t="str">
        <f>IFERROR(ROUND($L137*VLOOKUP($M137,'Fast info vedlikeholdes sentral'!$B$15:$O$31,11,FALSE),0),"")</f>
        <v/>
      </c>
      <c r="Y137" s="63" t="str">
        <f>IFERROR(ROUND($L137*VLOOKUP($M137,'Fast info vedlikeholdes sentral'!$B$15:$O$31,12,FALSE),0),"")</f>
        <v/>
      </c>
      <c r="Z137" s="63" t="str">
        <f>IFERROR(ROUND($L137*VLOOKUP($M137,'Fast info vedlikeholdes sentral'!$B$15:$O$31,13,FALSE),0),"")</f>
        <v/>
      </c>
      <c r="AA137" s="63" t="str">
        <f>IFERROR(ROUND($L137*VLOOKUP($M137,'Fast info vedlikeholdes sentral'!$B$15:$O$31,14,FALSE),0),"")</f>
        <v/>
      </c>
    </row>
    <row r="138" spans="1:27" ht="15.75" customHeight="1" x14ac:dyDescent="0.25">
      <c r="A138" s="22" t="str">
        <f t="shared" si="12"/>
        <v/>
      </c>
      <c r="B138" s="39" t="str">
        <f>IF(A138="group trans_id",MIN($B$28:B137)-1,"")</f>
        <v/>
      </c>
      <c r="C138" s="22">
        <v>0</v>
      </c>
      <c r="D138" s="27"/>
      <c r="E138" s="27" t="str">
        <f t="shared" si="9"/>
        <v/>
      </c>
      <c r="F138" s="27" t="str">
        <f t="shared" si="10"/>
        <v/>
      </c>
      <c r="G138" s="27" t="str">
        <f t="shared" si="11"/>
        <v/>
      </c>
      <c r="H138" s="27" t="str">
        <f t="shared" si="13"/>
        <v/>
      </c>
      <c r="I138" s="27"/>
      <c r="J138" s="27"/>
      <c r="K138" s="27"/>
      <c r="L138" s="62"/>
      <c r="M138" s="65"/>
      <c r="N138" s="62">
        <f t="shared" si="14"/>
        <v>0</v>
      </c>
      <c r="O138" s="63" t="str">
        <f>IFERROR(ROUND($L138*VLOOKUP($M138,'Fast info vedlikeholdes sentral'!$B$15:$O$31,2,FALSE),0),"")</f>
        <v/>
      </c>
      <c r="P138" s="63" t="str">
        <f>IFERROR(ROUND($L138*VLOOKUP($M138,'Fast info vedlikeholdes sentral'!$B$15:$O$31,3,FALSE),0),"")</f>
        <v/>
      </c>
      <c r="Q138" s="63" t="str">
        <f>IFERROR(ROUND($L138*VLOOKUP($M138,'Fast info vedlikeholdes sentral'!$B$15:$O$31,4,FALSE),0),"")</f>
        <v/>
      </c>
      <c r="R138" s="63" t="str">
        <f>IFERROR(ROUND($L138*VLOOKUP($M138,'Fast info vedlikeholdes sentral'!$B$15:$O$31,5,FALSE),0),"")</f>
        <v/>
      </c>
      <c r="S138" s="63" t="str">
        <f>IFERROR(ROUND($L138*VLOOKUP($M138,'Fast info vedlikeholdes sentral'!$B$15:$O$31,6,FALSE),0),"")</f>
        <v/>
      </c>
      <c r="T138" s="63" t="str">
        <f>IFERROR(ROUND($L138*VLOOKUP($M138,'Fast info vedlikeholdes sentral'!$B$15:$O$31,7,FALSE),0),"")</f>
        <v/>
      </c>
      <c r="U138" s="63" t="str">
        <f>IFERROR(ROUND($L138*VLOOKUP($M138,'Fast info vedlikeholdes sentral'!$B$15:$O$31,8,FALSE),0),"")</f>
        <v/>
      </c>
      <c r="V138" s="63" t="str">
        <f>IFERROR(ROUND($L138*VLOOKUP($M138,'Fast info vedlikeholdes sentral'!$B$15:$O$31,9,FALSE),0),"")</f>
        <v/>
      </c>
      <c r="W138" s="63" t="str">
        <f>IFERROR(ROUND($L138*VLOOKUP($M138,'Fast info vedlikeholdes sentral'!$B$15:$O$31,10,FALSE),0),"")</f>
        <v/>
      </c>
      <c r="X138" s="63" t="str">
        <f>IFERROR(ROUND($L138*VLOOKUP($M138,'Fast info vedlikeholdes sentral'!$B$15:$O$31,11,FALSE),0),"")</f>
        <v/>
      </c>
      <c r="Y138" s="63" t="str">
        <f>IFERROR(ROUND($L138*VLOOKUP($M138,'Fast info vedlikeholdes sentral'!$B$15:$O$31,12,FALSE),0),"")</f>
        <v/>
      </c>
      <c r="Z138" s="63" t="str">
        <f>IFERROR(ROUND($L138*VLOOKUP($M138,'Fast info vedlikeholdes sentral'!$B$15:$O$31,13,FALSE),0),"")</f>
        <v/>
      </c>
      <c r="AA138" s="63" t="str">
        <f>IFERROR(ROUND($L138*VLOOKUP($M138,'Fast info vedlikeholdes sentral'!$B$15:$O$31,14,FALSE),0),"")</f>
        <v/>
      </c>
    </row>
    <row r="139" spans="1:27" ht="15.75" customHeight="1" x14ac:dyDescent="0.25">
      <c r="A139" s="22" t="str">
        <f t="shared" si="12"/>
        <v/>
      </c>
      <c r="B139" s="39" t="str">
        <f>IF(A139="group trans_id",MIN($B$28:B138)-1,"")</f>
        <v/>
      </c>
      <c r="C139" s="22">
        <v>0</v>
      </c>
      <c r="D139" s="27"/>
      <c r="E139" s="27" t="str">
        <f t="shared" si="9"/>
        <v/>
      </c>
      <c r="F139" s="27" t="str">
        <f t="shared" si="10"/>
        <v/>
      </c>
      <c r="G139" s="27" t="str">
        <f t="shared" si="11"/>
        <v/>
      </c>
      <c r="H139" s="27" t="str">
        <f t="shared" si="13"/>
        <v/>
      </c>
      <c r="I139" s="27"/>
      <c r="J139" s="27"/>
      <c r="K139" s="27"/>
      <c r="L139" s="62"/>
      <c r="M139" s="65"/>
      <c r="N139" s="62">
        <f t="shared" si="14"/>
        <v>0</v>
      </c>
      <c r="O139" s="63" t="str">
        <f>IFERROR(ROUND($L139*VLOOKUP($M139,'Fast info vedlikeholdes sentral'!$B$15:$O$31,2,FALSE),0),"")</f>
        <v/>
      </c>
      <c r="P139" s="63" t="str">
        <f>IFERROR(ROUND($L139*VLOOKUP($M139,'Fast info vedlikeholdes sentral'!$B$15:$O$31,3,FALSE),0),"")</f>
        <v/>
      </c>
      <c r="Q139" s="63" t="str">
        <f>IFERROR(ROUND($L139*VLOOKUP($M139,'Fast info vedlikeholdes sentral'!$B$15:$O$31,4,FALSE),0),"")</f>
        <v/>
      </c>
      <c r="R139" s="63" t="str">
        <f>IFERROR(ROUND($L139*VLOOKUP($M139,'Fast info vedlikeholdes sentral'!$B$15:$O$31,5,FALSE),0),"")</f>
        <v/>
      </c>
      <c r="S139" s="63" t="str">
        <f>IFERROR(ROUND($L139*VLOOKUP($M139,'Fast info vedlikeholdes sentral'!$B$15:$O$31,6,FALSE),0),"")</f>
        <v/>
      </c>
      <c r="T139" s="63" t="str">
        <f>IFERROR(ROUND($L139*VLOOKUP($M139,'Fast info vedlikeholdes sentral'!$B$15:$O$31,7,FALSE),0),"")</f>
        <v/>
      </c>
      <c r="U139" s="63" t="str">
        <f>IFERROR(ROUND($L139*VLOOKUP($M139,'Fast info vedlikeholdes sentral'!$B$15:$O$31,8,FALSE),0),"")</f>
        <v/>
      </c>
      <c r="V139" s="63" t="str">
        <f>IFERROR(ROUND($L139*VLOOKUP($M139,'Fast info vedlikeholdes sentral'!$B$15:$O$31,9,FALSE),0),"")</f>
        <v/>
      </c>
      <c r="W139" s="63" t="str">
        <f>IFERROR(ROUND($L139*VLOOKUP($M139,'Fast info vedlikeholdes sentral'!$B$15:$O$31,10,FALSE),0),"")</f>
        <v/>
      </c>
      <c r="X139" s="63" t="str">
        <f>IFERROR(ROUND($L139*VLOOKUP($M139,'Fast info vedlikeholdes sentral'!$B$15:$O$31,11,FALSE),0),"")</f>
        <v/>
      </c>
      <c r="Y139" s="63" t="str">
        <f>IFERROR(ROUND($L139*VLOOKUP($M139,'Fast info vedlikeholdes sentral'!$B$15:$O$31,12,FALSE),0),"")</f>
        <v/>
      </c>
      <c r="Z139" s="63" t="str">
        <f>IFERROR(ROUND($L139*VLOOKUP($M139,'Fast info vedlikeholdes sentral'!$B$15:$O$31,13,FALSE),0),"")</f>
        <v/>
      </c>
      <c r="AA139" s="63" t="str">
        <f>IFERROR(ROUND($L139*VLOOKUP($M139,'Fast info vedlikeholdes sentral'!$B$15:$O$31,14,FALSE),0),"")</f>
        <v/>
      </c>
    </row>
    <row r="140" spans="1:27" ht="15.75" customHeight="1" x14ac:dyDescent="0.25">
      <c r="A140" s="22" t="str">
        <f t="shared" si="12"/>
        <v/>
      </c>
      <c r="B140" s="39" t="str">
        <f>IF(A140="group trans_id",MIN($B$28:B139)-1,"")</f>
        <v/>
      </c>
      <c r="C140" s="22">
        <v>0</v>
      </c>
      <c r="D140" s="27"/>
      <c r="E140" s="27" t="str">
        <f t="shared" si="9"/>
        <v/>
      </c>
      <c r="F140" s="27" t="str">
        <f t="shared" si="10"/>
        <v/>
      </c>
      <c r="G140" s="27" t="str">
        <f t="shared" si="11"/>
        <v/>
      </c>
      <c r="H140" s="27" t="str">
        <f t="shared" si="13"/>
        <v/>
      </c>
      <c r="I140" s="27"/>
      <c r="J140" s="27"/>
      <c r="K140" s="27"/>
      <c r="L140" s="62"/>
      <c r="M140" s="65"/>
      <c r="N140" s="62">
        <f t="shared" si="14"/>
        <v>0</v>
      </c>
      <c r="O140" s="63" t="str">
        <f>IFERROR(ROUND($L140*VLOOKUP($M140,'Fast info vedlikeholdes sentral'!$B$15:$O$31,2,FALSE),0),"")</f>
        <v/>
      </c>
      <c r="P140" s="63" t="str">
        <f>IFERROR(ROUND($L140*VLOOKUP($M140,'Fast info vedlikeholdes sentral'!$B$15:$O$31,3,FALSE),0),"")</f>
        <v/>
      </c>
      <c r="Q140" s="63" t="str">
        <f>IFERROR(ROUND($L140*VLOOKUP($M140,'Fast info vedlikeholdes sentral'!$B$15:$O$31,4,FALSE),0),"")</f>
        <v/>
      </c>
      <c r="R140" s="63" t="str">
        <f>IFERROR(ROUND($L140*VLOOKUP($M140,'Fast info vedlikeholdes sentral'!$B$15:$O$31,5,FALSE),0),"")</f>
        <v/>
      </c>
      <c r="S140" s="63" t="str">
        <f>IFERROR(ROUND($L140*VLOOKUP($M140,'Fast info vedlikeholdes sentral'!$B$15:$O$31,6,FALSE),0),"")</f>
        <v/>
      </c>
      <c r="T140" s="63" t="str">
        <f>IFERROR(ROUND($L140*VLOOKUP($M140,'Fast info vedlikeholdes sentral'!$B$15:$O$31,7,FALSE),0),"")</f>
        <v/>
      </c>
      <c r="U140" s="63" t="str">
        <f>IFERROR(ROUND($L140*VLOOKUP($M140,'Fast info vedlikeholdes sentral'!$B$15:$O$31,8,FALSE),0),"")</f>
        <v/>
      </c>
      <c r="V140" s="63" t="str">
        <f>IFERROR(ROUND($L140*VLOOKUP($M140,'Fast info vedlikeholdes sentral'!$B$15:$O$31,9,FALSE),0),"")</f>
        <v/>
      </c>
      <c r="W140" s="63" t="str">
        <f>IFERROR(ROUND($L140*VLOOKUP($M140,'Fast info vedlikeholdes sentral'!$B$15:$O$31,10,FALSE),0),"")</f>
        <v/>
      </c>
      <c r="X140" s="63" t="str">
        <f>IFERROR(ROUND($L140*VLOOKUP($M140,'Fast info vedlikeholdes sentral'!$B$15:$O$31,11,FALSE),0),"")</f>
        <v/>
      </c>
      <c r="Y140" s="63" t="str">
        <f>IFERROR(ROUND($L140*VLOOKUP($M140,'Fast info vedlikeholdes sentral'!$B$15:$O$31,12,FALSE),0),"")</f>
        <v/>
      </c>
      <c r="Z140" s="63" t="str">
        <f>IFERROR(ROUND($L140*VLOOKUP($M140,'Fast info vedlikeholdes sentral'!$B$15:$O$31,13,FALSE),0),"")</f>
        <v/>
      </c>
      <c r="AA140" s="63" t="str">
        <f>IFERROR(ROUND($L140*VLOOKUP($M140,'Fast info vedlikeholdes sentral'!$B$15:$O$31,14,FALSE),0),"")</f>
        <v/>
      </c>
    </row>
    <row r="141" spans="1:27" ht="15.75" customHeight="1" x14ac:dyDescent="0.25">
      <c r="A141" s="22" t="str">
        <f t="shared" si="12"/>
        <v/>
      </c>
      <c r="B141" s="39" t="str">
        <f>IF(A141="group trans_id",MIN($B$28:B140)-1,"")</f>
        <v/>
      </c>
      <c r="C141" s="22">
        <v>0</v>
      </c>
      <c r="D141" s="27"/>
      <c r="E141" s="27" t="str">
        <f t="shared" si="9"/>
        <v/>
      </c>
      <c r="F141" s="27" t="str">
        <f t="shared" si="10"/>
        <v/>
      </c>
      <c r="G141" s="27" t="str">
        <f t="shared" si="11"/>
        <v/>
      </c>
      <c r="H141" s="27" t="str">
        <f t="shared" si="13"/>
        <v/>
      </c>
      <c r="I141" s="27"/>
      <c r="J141" s="27"/>
      <c r="K141" s="27"/>
      <c r="L141" s="62"/>
      <c r="M141" s="65"/>
      <c r="N141" s="62">
        <f t="shared" si="14"/>
        <v>0</v>
      </c>
      <c r="O141" s="63" t="str">
        <f>IFERROR(ROUND($L141*VLOOKUP($M141,'Fast info vedlikeholdes sentral'!$B$15:$O$31,2,FALSE),0),"")</f>
        <v/>
      </c>
      <c r="P141" s="63" t="str">
        <f>IFERROR(ROUND($L141*VLOOKUP($M141,'Fast info vedlikeholdes sentral'!$B$15:$O$31,3,FALSE),0),"")</f>
        <v/>
      </c>
      <c r="Q141" s="63" t="str">
        <f>IFERROR(ROUND($L141*VLOOKUP($M141,'Fast info vedlikeholdes sentral'!$B$15:$O$31,4,FALSE),0),"")</f>
        <v/>
      </c>
      <c r="R141" s="63" t="str">
        <f>IFERROR(ROUND($L141*VLOOKUP($M141,'Fast info vedlikeholdes sentral'!$B$15:$O$31,5,FALSE),0),"")</f>
        <v/>
      </c>
      <c r="S141" s="63" t="str">
        <f>IFERROR(ROUND($L141*VLOOKUP($M141,'Fast info vedlikeholdes sentral'!$B$15:$O$31,6,FALSE),0),"")</f>
        <v/>
      </c>
      <c r="T141" s="63" t="str">
        <f>IFERROR(ROUND($L141*VLOOKUP($M141,'Fast info vedlikeholdes sentral'!$B$15:$O$31,7,FALSE),0),"")</f>
        <v/>
      </c>
      <c r="U141" s="63" t="str">
        <f>IFERROR(ROUND($L141*VLOOKUP($M141,'Fast info vedlikeholdes sentral'!$B$15:$O$31,8,FALSE),0),"")</f>
        <v/>
      </c>
      <c r="V141" s="63" t="str">
        <f>IFERROR(ROUND($L141*VLOOKUP($M141,'Fast info vedlikeholdes sentral'!$B$15:$O$31,9,FALSE),0),"")</f>
        <v/>
      </c>
      <c r="W141" s="63" t="str">
        <f>IFERROR(ROUND($L141*VLOOKUP($M141,'Fast info vedlikeholdes sentral'!$B$15:$O$31,10,FALSE),0),"")</f>
        <v/>
      </c>
      <c r="X141" s="63" t="str">
        <f>IFERROR(ROUND($L141*VLOOKUP($M141,'Fast info vedlikeholdes sentral'!$B$15:$O$31,11,FALSE),0),"")</f>
        <v/>
      </c>
      <c r="Y141" s="63" t="str">
        <f>IFERROR(ROUND($L141*VLOOKUP($M141,'Fast info vedlikeholdes sentral'!$B$15:$O$31,12,FALSE),0),"")</f>
        <v/>
      </c>
      <c r="Z141" s="63" t="str">
        <f>IFERROR(ROUND($L141*VLOOKUP($M141,'Fast info vedlikeholdes sentral'!$B$15:$O$31,13,FALSE),0),"")</f>
        <v/>
      </c>
      <c r="AA141" s="63" t="str">
        <f>IFERROR(ROUND($L141*VLOOKUP($M141,'Fast info vedlikeholdes sentral'!$B$15:$O$31,14,FALSE),0),"")</f>
        <v/>
      </c>
    </row>
    <row r="142" spans="1:27" ht="15.75" customHeight="1" x14ac:dyDescent="0.25">
      <c r="A142" s="22" t="str">
        <f t="shared" si="12"/>
        <v/>
      </c>
      <c r="B142" s="39" t="str">
        <f>IF(A142="group trans_id",MIN($B$28:B141)-1,"")</f>
        <v/>
      </c>
      <c r="C142" s="22">
        <v>0</v>
      </c>
      <c r="D142" s="27"/>
      <c r="E142" s="27" t="str">
        <f t="shared" si="9"/>
        <v/>
      </c>
      <c r="F142" s="27" t="str">
        <f t="shared" si="10"/>
        <v/>
      </c>
      <c r="G142" s="27" t="str">
        <f t="shared" si="11"/>
        <v/>
      </c>
      <c r="H142" s="27" t="str">
        <f t="shared" si="13"/>
        <v/>
      </c>
      <c r="I142" s="27"/>
      <c r="J142" s="27"/>
      <c r="K142" s="27"/>
      <c r="L142" s="62"/>
      <c r="M142" s="65"/>
      <c r="N142" s="62">
        <f t="shared" si="14"/>
        <v>0</v>
      </c>
      <c r="O142" s="63" t="str">
        <f>IFERROR(ROUND($L142*VLOOKUP($M142,'Fast info vedlikeholdes sentral'!$B$15:$O$31,2,FALSE),0),"")</f>
        <v/>
      </c>
      <c r="P142" s="63" t="str">
        <f>IFERROR(ROUND($L142*VLOOKUP($M142,'Fast info vedlikeholdes sentral'!$B$15:$O$31,3,FALSE),0),"")</f>
        <v/>
      </c>
      <c r="Q142" s="63" t="str">
        <f>IFERROR(ROUND($L142*VLOOKUP($M142,'Fast info vedlikeholdes sentral'!$B$15:$O$31,4,FALSE),0),"")</f>
        <v/>
      </c>
      <c r="R142" s="63" t="str">
        <f>IFERROR(ROUND($L142*VLOOKUP($M142,'Fast info vedlikeholdes sentral'!$B$15:$O$31,5,FALSE),0),"")</f>
        <v/>
      </c>
      <c r="S142" s="63" t="str">
        <f>IFERROR(ROUND($L142*VLOOKUP($M142,'Fast info vedlikeholdes sentral'!$B$15:$O$31,6,FALSE),0),"")</f>
        <v/>
      </c>
      <c r="T142" s="63" t="str">
        <f>IFERROR(ROUND($L142*VLOOKUP($M142,'Fast info vedlikeholdes sentral'!$B$15:$O$31,7,FALSE),0),"")</f>
        <v/>
      </c>
      <c r="U142" s="63" t="str">
        <f>IFERROR(ROUND($L142*VLOOKUP($M142,'Fast info vedlikeholdes sentral'!$B$15:$O$31,8,FALSE),0),"")</f>
        <v/>
      </c>
      <c r="V142" s="63" t="str">
        <f>IFERROR(ROUND($L142*VLOOKUP($M142,'Fast info vedlikeholdes sentral'!$B$15:$O$31,9,FALSE),0),"")</f>
        <v/>
      </c>
      <c r="W142" s="63" t="str">
        <f>IFERROR(ROUND($L142*VLOOKUP($M142,'Fast info vedlikeholdes sentral'!$B$15:$O$31,10,FALSE),0),"")</f>
        <v/>
      </c>
      <c r="X142" s="63" t="str">
        <f>IFERROR(ROUND($L142*VLOOKUP($M142,'Fast info vedlikeholdes sentral'!$B$15:$O$31,11,FALSE),0),"")</f>
        <v/>
      </c>
      <c r="Y142" s="63" t="str">
        <f>IFERROR(ROUND($L142*VLOOKUP($M142,'Fast info vedlikeholdes sentral'!$B$15:$O$31,12,FALSE),0),"")</f>
        <v/>
      </c>
      <c r="Z142" s="63" t="str">
        <f>IFERROR(ROUND($L142*VLOOKUP($M142,'Fast info vedlikeholdes sentral'!$B$15:$O$31,13,FALSE),0),"")</f>
        <v/>
      </c>
      <c r="AA142" s="63" t="str">
        <f>IFERROR(ROUND($L142*VLOOKUP($M142,'Fast info vedlikeholdes sentral'!$B$15:$O$31,14,FALSE),0),"")</f>
        <v/>
      </c>
    </row>
    <row r="143" spans="1:27" ht="15.75" customHeight="1" x14ac:dyDescent="0.25">
      <c r="A143" s="22" t="str">
        <f t="shared" si="12"/>
        <v/>
      </c>
      <c r="B143" s="39" t="str">
        <f>IF(A143="group trans_id",MIN($B$28:B142)-1,"")</f>
        <v/>
      </c>
      <c r="C143" s="22">
        <v>0</v>
      </c>
      <c r="D143" s="27"/>
      <c r="E143" s="27" t="str">
        <f t="shared" si="9"/>
        <v/>
      </c>
      <c r="F143" s="27" t="str">
        <f t="shared" si="10"/>
        <v/>
      </c>
      <c r="G143" s="27" t="str">
        <f t="shared" si="11"/>
        <v/>
      </c>
      <c r="H143" s="27" t="str">
        <f t="shared" si="13"/>
        <v/>
      </c>
      <c r="I143" s="27"/>
      <c r="J143" s="27"/>
      <c r="K143" s="27"/>
      <c r="L143" s="62"/>
      <c r="M143" s="65"/>
      <c r="N143" s="62">
        <f t="shared" si="14"/>
        <v>0</v>
      </c>
      <c r="O143" s="63" t="str">
        <f>IFERROR(ROUND($L143*VLOOKUP($M143,'Fast info vedlikeholdes sentral'!$B$15:$O$31,2,FALSE),0),"")</f>
        <v/>
      </c>
      <c r="P143" s="63" t="str">
        <f>IFERROR(ROUND($L143*VLOOKUP($M143,'Fast info vedlikeholdes sentral'!$B$15:$O$31,3,FALSE),0),"")</f>
        <v/>
      </c>
      <c r="Q143" s="63" t="str">
        <f>IFERROR(ROUND($L143*VLOOKUP($M143,'Fast info vedlikeholdes sentral'!$B$15:$O$31,4,FALSE),0),"")</f>
        <v/>
      </c>
      <c r="R143" s="63" t="str">
        <f>IFERROR(ROUND($L143*VLOOKUP($M143,'Fast info vedlikeholdes sentral'!$B$15:$O$31,5,FALSE),0),"")</f>
        <v/>
      </c>
      <c r="S143" s="63" t="str">
        <f>IFERROR(ROUND($L143*VLOOKUP($M143,'Fast info vedlikeholdes sentral'!$B$15:$O$31,6,FALSE),0),"")</f>
        <v/>
      </c>
      <c r="T143" s="63" t="str">
        <f>IFERROR(ROUND($L143*VLOOKUP($M143,'Fast info vedlikeholdes sentral'!$B$15:$O$31,7,FALSE),0),"")</f>
        <v/>
      </c>
      <c r="U143" s="63" t="str">
        <f>IFERROR(ROUND($L143*VLOOKUP($M143,'Fast info vedlikeholdes sentral'!$B$15:$O$31,8,FALSE),0),"")</f>
        <v/>
      </c>
      <c r="V143" s="63" t="str">
        <f>IFERROR(ROUND($L143*VLOOKUP($M143,'Fast info vedlikeholdes sentral'!$B$15:$O$31,9,FALSE),0),"")</f>
        <v/>
      </c>
      <c r="W143" s="63" t="str">
        <f>IFERROR(ROUND($L143*VLOOKUP($M143,'Fast info vedlikeholdes sentral'!$B$15:$O$31,10,FALSE),0),"")</f>
        <v/>
      </c>
      <c r="X143" s="63" t="str">
        <f>IFERROR(ROUND($L143*VLOOKUP($M143,'Fast info vedlikeholdes sentral'!$B$15:$O$31,11,FALSE),0),"")</f>
        <v/>
      </c>
      <c r="Y143" s="63" t="str">
        <f>IFERROR(ROUND($L143*VLOOKUP($M143,'Fast info vedlikeholdes sentral'!$B$15:$O$31,12,FALSE),0),"")</f>
        <v/>
      </c>
      <c r="Z143" s="63" t="str">
        <f>IFERROR(ROUND($L143*VLOOKUP($M143,'Fast info vedlikeholdes sentral'!$B$15:$O$31,13,FALSE),0),"")</f>
        <v/>
      </c>
      <c r="AA143" s="63" t="str">
        <f>IFERROR(ROUND($L143*VLOOKUP($M143,'Fast info vedlikeholdes sentral'!$B$15:$O$31,14,FALSE),0),"")</f>
        <v/>
      </c>
    </row>
    <row r="144" spans="1:27" ht="15.75" customHeight="1" x14ac:dyDescent="0.25">
      <c r="A144" s="22" t="str">
        <f t="shared" si="12"/>
        <v/>
      </c>
      <c r="B144" s="39" t="str">
        <f>IF(A144="group trans_id",MIN($B$28:B143)-1,"")</f>
        <v/>
      </c>
      <c r="C144" s="22">
        <v>0</v>
      </c>
      <c r="D144" s="27"/>
      <c r="E144" s="27" t="str">
        <f t="shared" si="9"/>
        <v/>
      </c>
      <c r="F144" s="27" t="str">
        <f t="shared" si="10"/>
        <v/>
      </c>
      <c r="G144" s="27" t="str">
        <f t="shared" si="11"/>
        <v/>
      </c>
      <c r="H144" s="27" t="str">
        <f t="shared" si="13"/>
        <v/>
      </c>
      <c r="I144" s="27"/>
      <c r="J144" s="27"/>
      <c r="K144" s="27"/>
      <c r="L144" s="62"/>
      <c r="M144" s="65"/>
      <c r="N144" s="62">
        <f t="shared" si="14"/>
        <v>0</v>
      </c>
      <c r="O144" s="63" t="str">
        <f>IFERROR(ROUND($L144*VLOOKUP($M144,'Fast info vedlikeholdes sentral'!$B$15:$O$31,2,FALSE),0),"")</f>
        <v/>
      </c>
      <c r="P144" s="63" t="str">
        <f>IFERROR(ROUND($L144*VLOOKUP($M144,'Fast info vedlikeholdes sentral'!$B$15:$O$31,3,FALSE),0),"")</f>
        <v/>
      </c>
      <c r="Q144" s="63" t="str">
        <f>IFERROR(ROUND($L144*VLOOKUP($M144,'Fast info vedlikeholdes sentral'!$B$15:$O$31,4,FALSE),0),"")</f>
        <v/>
      </c>
      <c r="R144" s="63" t="str">
        <f>IFERROR(ROUND($L144*VLOOKUP($M144,'Fast info vedlikeholdes sentral'!$B$15:$O$31,5,FALSE),0),"")</f>
        <v/>
      </c>
      <c r="S144" s="63" t="str">
        <f>IFERROR(ROUND($L144*VLOOKUP($M144,'Fast info vedlikeholdes sentral'!$B$15:$O$31,6,FALSE),0),"")</f>
        <v/>
      </c>
      <c r="T144" s="63" t="str">
        <f>IFERROR(ROUND($L144*VLOOKUP($M144,'Fast info vedlikeholdes sentral'!$B$15:$O$31,7,FALSE),0),"")</f>
        <v/>
      </c>
      <c r="U144" s="63" t="str">
        <f>IFERROR(ROUND($L144*VLOOKUP($M144,'Fast info vedlikeholdes sentral'!$B$15:$O$31,8,FALSE),0),"")</f>
        <v/>
      </c>
      <c r="V144" s="63" t="str">
        <f>IFERROR(ROUND($L144*VLOOKUP($M144,'Fast info vedlikeholdes sentral'!$B$15:$O$31,9,FALSE),0),"")</f>
        <v/>
      </c>
      <c r="W144" s="63" t="str">
        <f>IFERROR(ROUND($L144*VLOOKUP($M144,'Fast info vedlikeholdes sentral'!$B$15:$O$31,10,FALSE),0),"")</f>
        <v/>
      </c>
      <c r="X144" s="63" t="str">
        <f>IFERROR(ROUND($L144*VLOOKUP($M144,'Fast info vedlikeholdes sentral'!$B$15:$O$31,11,FALSE),0),"")</f>
        <v/>
      </c>
      <c r="Y144" s="63" t="str">
        <f>IFERROR(ROUND($L144*VLOOKUP($M144,'Fast info vedlikeholdes sentral'!$B$15:$O$31,12,FALSE),0),"")</f>
        <v/>
      </c>
      <c r="Z144" s="63" t="str">
        <f>IFERROR(ROUND($L144*VLOOKUP($M144,'Fast info vedlikeholdes sentral'!$B$15:$O$31,13,FALSE),0),"")</f>
        <v/>
      </c>
      <c r="AA144" s="63" t="str">
        <f>IFERROR(ROUND($L144*VLOOKUP($M144,'Fast info vedlikeholdes sentral'!$B$15:$O$31,14,FALSE),0),"")</f>
        <v/>
      </c>
    </row>
    <row r="145" spans="1:27" ht="15.75" customHeight="1" x14ac:dyDescent="0.25">
      <c r="A145" s="22" t="str">
        <f t="shared" si="12"/>
        <v/>
      </c>
      <c r="B145" s="39" t="str">
        <f>IF(A145="group trans_id",MIN($B$28:B144)-1,"")</f>
        <v/>
      </c>
      <c r="C145" s="22">
        <v>0</v>
      </c>
      <c r="D145" s="27"/>
      <c r="E145" s="27" t="str">
        <f t="shared" si="9"/>
        <v/>
      </c>
      <c r="F145" s="27" t="str">
        <f t="shared" si="10"/>
        <v/>
      </c>
      <c r="G145" s="27" t="str">
        <f t="shared" si="11"/>
        <v/>
      </c>
      <c r="H145" s="27" t="str">
        <f t="shared" si="13"/>
        <v/>
      </c>
      <c r="I145" s="27"/>
      <c r="J145" s="27"/>
      <c r="K145" s="27"/>
      <c r="L145" s="62"/>
      <c r="M145" s="65"/>
      <c r="N145" s="62">
        <f t="shared" si="14"/>
        <v>0</v>
      </c>
      <c r="O145" s="63" t="str">
        <f>IFERROR(ROUND($L145*VLOOKUP($M145,'Fast info vedlikeholdes sentral'!$B$15:$O$31,2,FALSE),0),"")</f>
        <v/>
      </c>
      <c r="P145" s="63" t="str">
        <f>IFERROR(ROUND($L145*VLOOKUP($M145,'Fast info vedlikeholdes sentral'!$B$15:$O$31,3,FALSE),0),"")</f>
        <v/>
      </c>
      <c r="Q145" s="63" t="str">
        <f>IFERROR(ROUND($L145*VLOOKUP($M145,'Fast info vedlikeholdes sentral'!$B$15:$O$31,4,FALSE),0),"")</f>
        <v/>
      </c>
      <c r="R145" s="63" t="str">
        <f>IFERROR(ROUND($L145*VLOOKUP($M145,'Fast info vedlikeholdes sentral'!$B$15:$O$31,5,FALSE),0),"")</f>
        <v/>
      </c>
      <c r="S145" s="63" t="str">
        <f>IFERROR(ROUND($L145*VLOOKUP($M145,'Fast info vedlikeholdes sentral'!$B$15:$O$31,6,FALSE),0),"")</f>
        <v/>
      </c>
      <c r="T145" s="63" t="str">
        <f>IFERROR(ROUND($L145*VLOOKUP($M145,'Fast info vedlikeholdes sentral'!$B$15:$O$31,7,FALSE),0),"")</f>
        <v/>
      </c>
      <c r="U145" s="63" t="str">
        <f>IFERROR(ROUND($L145*VLOOKUP($M145,'Fast info vedlikeholdes sentral'!$B$15:$O$31,8,FALSE),0),"")</f>
        <v/>
      </c>
      <c r="V145" s="63" t="str">
        <f>IFERROR(ROUND($L145*VLOOKUP($M145,'Fast info vedlikeholdes sentral'!$B$15:$O$31,9,FALSE),0),"")</f>
        <v/>
      </c>
      <c r="W145" s="63" t="str">
        <f>IFERROR(ROUND($L145*VLOOKUP($M145,'Fast info vedlikeholdes sentral'!$B$15:$O$31,10,FALSE),0),"")</f>
        <v/>
      </c>
      <c r="X145" s="63" t="str">
        <f>IFERROR(ROUND($L145*VLOOKUP($M145,'Fast info vedlikeholdes sentral'!$B$15:$O$31,11,FALSE),0),"")</f>
        <v/>
      </c>
      <c r="Y145" s="63" t="str">
        <f>IFERROR(ROUND($L145*VLOOKUP($M145,'Fast info vedlikeholdes sentral'!$B$15:$O$31,12,FALSE),0),"")</f>
        <v/>
      </c>
      <c r="Z145" s="63" t="str">
        <f>IFERROR(ROUND($L145*VLOOKUP($M145,'Fast info vedlikeholdes sentral'!$B$15:$O$31,13,FALSE),0),"")</f>
        <v/>
      </c>
      <c r="AA145" s="63" t="str">
        <f>IFERROR(ROUND($L145*VLOOKUP($M145,'Fast info vedlikeholdes sentral'!$B$15:$O$31,14,FALSE),0),"")</f>
        <v/>
      </c>
    </row>
    <row r="146" spans="1:27" ht="15.75" customHeight="1" x14ac:dyDescent="0.25">
      <c r="A146" s="22" t="str">
        <f t="shared" si="12"/>
        <v/>
      </c>
      <c r="B146" s="39" t="str">
        <f>IF(A146="group trans_id",MIN($B$28:B145)-1,"")</f>
        <v/>
      </c>
      <c r="C146" s="22">
        <v>0</v>
      </c>
      <c r="D146" s="27"/>
      <c r="E146" s="27" t="str">
        <f t="shared" si="9"/>
        <v/>
      </c>
      <c r="F146" s="27" t="str">
        <f t="shared" si="10"/>
        <v/>
      </c>
      <c r="G146" s="27" t="str">
        <f t="shared" si="11"/>
        <v/>
      </c>
      <c r="H146" s="27" t="str">
        <f t="shared" si="13"/>
        <v/>
      </c>
      <c r="I146" s="27"/>
      <c r="J146" s="27"/>
      <c r="K146" s="27"/>
      <c r="L146" s="62"/>
      <c r="M146" s="65"/>
      <c r="N146" s="62">
        <f t="shared" si="14"/>
        <v>0</v>
      </c>
      <c r="O146" s="63" t="str">
        <f>IFERROR(ROUND($L146*VLOOKUP($M146,'Fast info vedlikeholdes sentral'!$B$15:$O$31,2,FALSE),0),"")</f>
        <v/>
      </c>
      <c r="P146" s="63" t="str">
        <f>IFERROR(ROUND($L146*VLOOKUP($M146,'Fast info vedlikeholdes sentral'!$B$15:$O$31,3,FALSE),0),"")</f>
        <v/>
      </c>
      <c r="Q146" s="63" t="str">
        <f>IFERROR(ROUND($L146*VLOOKUP($M146,'Fast info vedlikeholdes sentral'!$B$15:$O$31,4,FALSE),0),"")</f>
        <v/>
      </c>
      <c r="R146" s="63" t="str">
        <f>IFERROR(ROUND($L146*VLOOKUP($M146,'Fast info vedlikeholdes sentral'!$B$15:$O$31,5,FALSE),0),"")</f>
        <v/>
      </c>
      <c r="S146" s="63" t="str">
        <f>IFERROR(ROUND($L146*VLOOKUP($M146,'Fast info vedlikeholdes sentral'!$B$15:$O$31,6,FALSE),0),"")</f>
        <v/>
      </c>
      <c r="T146" s="63" t="str">
        <f>IFERROR(ROUND($L146*VLOOKUP($M146,'Fast info vedlikeholdes sentral'!$B$15:$O$31,7,FALSE),0),"")</f>
        <v/>
      </c>
      <c r="U146" s="63" t="str">
        <f>IFERROR(ROUND($L146*VLOOKUP($M146,'Fast info vedlikeholdes sentral'!$B$15:$O$31,8,FALSE),0),"")</f>
        <v/>
      </c>
      <c r="V146" s="63" t="str">
        <f>IFERROR(ROUND($L146*VLOOKUP($M146,'Fast info vedlikeholdes sentral'!$B$15:$O$31,9,FALSE),0),"")</f>
        <v/>
      </c>
      <c r="W146" s="63" t="str">
        <f>IFERROR(ROUND($L146*VLOOKUP($M146,'Fast info vedlikeholdes sentral'!$B$15:$O$31,10,FALSE),0),"")</f>
        <v/>
      </c>
      <c r="X146" s="63" t="str">
        <f>IFERROR(ROUND($L146*VLOOKUP($M146,'Fast info vedlikeholdes sentral'!$B$15:$O$31,11,FALSE),0),"")</f>
        <v/>
      </c>
      <c r="Y146" s="63" t="str">
        <f>IFERROR(ROUND($L146*VLOOKUP($M146,'Fast info vedlikeholdes sentral'!$B$15:$O$31,12,FALSE),0),"")</f>
        <v/>
      </c>
      <c r="Z146" s="63" t="str">
        <f>IFERROR(ROUND($L146*VLOOKUP($M146,'Fast info vedlikeholdes sentral'!$B$15:$O$31,13,FALSE),0),"")</f>
        <v/>
      </c>
      <c r="AA146" s="63" t="str">
        <f>IFERROR(ROUND($L146*VLOOKUP($M146,'Fast info vedlikeholdes sentral'!$B$15:$O$31,14,FALSE),0),"")</f>
        <v/>
      </c>
    </row>
    <row r="147" spans="1:27" ht="15.75" customHeight="1" x14ac:dyDescent="0.25">
      <c r="A147" s="22" t="str">
        <f t="shared" si="12"/>
        <v/>
      </c>
      <c r="B147" s="39" t="str">
        <f>IF(A147="group trans_id",MIN($B$28:B146)-1,"")</f>
        <v/>
      </c>
      <c r="C147" s="22">
        <v>0</v>
      </c>
      <c r="D147" s="27"/>
      <c r="E147" s="27" t="str">
        <f t="shared" si="9"/>
        <v/>
      </c>
      <c r="F147" s="27" t="str">
        <f t="shared" si="10"/>
        <v/>
      </c>
      <c r="G147" s="27" t="str">
        <f t="shared" si="11"/>
        <v/>
      </c>
      <c r="H147" s="27" t="str">
        <f t="shared" si="13"/>
        <v/>
      </c>
      <c r="I147" s="27"/>
      <c r="J147" s="27"/>
      <c r="K147" s="27"/>
      <c r="L147" s="62"/>
      <c r="M147" s="65"/>
      <c r="N147" s="62">
        <f t="shared" si="14"/>
        <v>0</v>
      </c>
      <c r="O147" s="63" t="str">
        <f>IFERROR(ROUND($L147*VLOOKUP($M147,'Fast info vedlikeholdes sentral'!$B$15:$O$31,2,FALSE),0),"")</f>
        <v/>
      </c>
      <c r="P147" s="63" t="str">
        <f>IFERROR(ROUND($L147*VLOOKUP($M147,'Fast info vedlikeholdes sentral'!$B$15:$O$31,3,FALSE),0),"")</f>
        <v/>
      </c>
      <c r="Q147" s="63" t="str">
        <f>IFERROR(ROUND($L147*VLOOKUP($M147,'Fast info vedlikeholdes sentral'!$B$15:$O$31,4,FALSE),0),"")</f>
        <v/>
      </c>
      <c r="R147" s="63" t="str">
        <f>IFERROR(ROUND($L147*VLOOKUP($M147,'Fast info vedlikeholdes sentral'!$B$15:$O$31,5,FALSE),0),"")</f>
        <v/>
      </c>
      <c r="S147" s="63" t="str">
        <f>IFERROR(ROUND($L147*VLOOKUP($M147,'Fast info vedlikeholdes sentral'!$B$15:$O$31,6,FALSE),0),"")</f>
        <v/>
      </c>
      <c r="T147" s="63" t="str">
        <f>IFERROR(ROUND($L147*VLOOKUP($M147,'Fast info vedlikeholdes sentral'!$B$15:$O$31,7,FALSE),0),"")</f>
        <v/>
      </c>
      <c r="U147" s="63" t="str">
        <f>IFERROR(ROUND($L147*VLOOKUP($M147,'Fast info vedlikeholdes sentral'!$B$15:$O$31,8,FALSE),0),"")</f>
        <v/>
      </c>
      <c r="V147" s="63" t="str">
        <f>IFERROR(ROUND($L147*VLOOKUP($M147,'Fast info vedlikeholdes sentral'!$B$15:$O$31,9,FALSE),0),"")</f>
        <v/>
      </c>
      <c r="W147" s="63" t="str">
        <f>IFERROR(ROUND($L147*VLOOKUP($M147,'Fast info vedlikeholdes sentral'!$B$15:$O$31,10,FALSE),0),"")</f>
        <v/>
      </c>
      <c r="X147" s="63" t="str">
        <f>IFERROR(ROUND($L147*VLOOKUP($M147,'Fast info vedlikeholdes sentral'!$B$15:$O$31,11,FALSE),0),"")</f>
        <v/>
      </c>
      <c r="Y147" s="63" t="str">
        <f>IFERROR(ROUND($L147*VLOOKUP($M147,'Fast info vedlikeholdes sentral'!$B$15:$O$31,12,FALSE),0),"")</f>
        <v/>
      </c>
      <c r="Z147" s="63" t="str">
        <f>IFERROR(ROUND($L147*VLOOKUP($M147,'Fast info vedlikeholdes sentral'!$B$15:$O$31,13,FALSE),0),"")</f>
        <v/>
      </c>
      <c r="AA147" s="63" t="str">
        <f>IFERROR(ROUND($L147*VLOOKUP($M147,'Fast info vedlikeholdes sentral'!$B$15:$O$31,14,FALSE),0),"")</f>
        <v/>
      </c>
    </row>
    <row r="148" spans="1:27" ht="15.75" customHeight="1" x14ac:dyDescent="0.25">
      <c r="A148" s="22" t="str">
        <f t="shared" si="12"/>
        <v/>
      </c>
      <c r="B148" s="39" t="str">
        <f>IF(A148="group trans_id",MIN($B$28:B147)-1,"")</f>
        <v/>
      </c>
      <c r="C148" s="22">
        <v>0</v>
      </c>
      <c r="D148" s="27"/>
      <c r="E148" s="27" t="str">
        <f t="shared" si="9"/>
        <v/>
      </c>
      <c r="F148" s="27" t="str">
        <f t="shared" si="10"/>
        <v/>
      </c>
      <c r="G148" s="27" t="str">
        <f t="shared" si="11"/>
        <v/>
      </c>
      <c r="H148" s="27" t="str">
        <f t="shared" si="13"/>
        <v/>
      </c>
      <c r="I148" s="27"/>
      <c r="J148" s="27"/>
      <c r="K148" s="27"/>
      <c r="L148" s="62"/>
      <c r="M148" s="65"/>
      <c r="N148" s="62">
        <f t="shared" si="14"/>
        <v>0</v>
      </c>
      <c r="O148" s="63" t="str">
        <f>IFERROR(ROUND($L148*VLOOKUP($M148,'Fast info vedlikeholdes sentral'!$B$15:$O$31,2,FALSE),0),"")</f>
        <v/>
      </c>
      <c r="P148" s="63" t="str">
        <f>IFERROR(ROUND($L148*VLOOKUP($M148,'Fast info vedlikeholdes sentral'!$B$15:$O$31,3,FALSE),0),"")</f>
        <v/>
      </c>
      <c r="Q148" s="63" t="str">
        <f>IFERROR(ROUND($L148*VLOOKUP($M148,'Fast info vedlikeholdes sentral'!$B$15:$O$31,4,FALSE),0),"")</f>
        <v/>
      </c>
      <c r="R148" s="63" t="str">
        <f>IFERROR(ROUND($L148*VLOOKUP($M148,'Fast info vedlikeholdes sentral'!$B$15:$O$31,5,FALSE),0),"")</f>
        <v/>
      </c>
      <c r="S148" s="63" t="str">
        <f>IFERROR(ROUND($L148*VLOOKUP($M148,'Fast info vedlikeholdes sentral'!$B$15:$O$31,6,FALSE),0),"")</f>
        <v/>
      </c>
      <c r="T148" s="63" t="str">
        <f>IFERROR(ROUND($L148*VLOOKUP($M148,'Fast info vedlikeholdes sentral'!$B$15:$O$31,7,FALSE),0),"")</f>
        <v/>
      </c>
      <c r="U148" s="63" t="str">
        <f>IFERROR(ROUND($L148*VLOOKUP($M148,'Fast info vedlikeholdes sentral'!$B$15:$O$31,8,FALSE),0),"")</f>
        <v/>
      </c>
      <c r="V148" s="63" t="str">
        <f>IFERROR(ROUND($L148*VLOOKUP($M148,'Fast info vedlikeholdes sentral'!$B$15:$O$31,9,FALSE),0),"")</f>
        <v/>
      </c>
      <c r="W148" s="63" t="str">
        <f>IFERROR(ROUND($L148*VLOOKUP($M148,'Fast info vedlikeholdes sentral'!$B$15:$O$31,10,FALSE),0),"")</f>
        <v/>
      </c>
      <c r="X148" s="63" t="str">
        <f>IFERROR(ROUND($L148*VLOOKUP($M148,'Fast info vedlikeholdes sentral'!$B$15:$O$31,11,FALSE),0),"")</f>
        <v/>
      </c>
      <c r="Y148" s="63" t="str">
        <f>IFERROR(ROUND($L148*VLOOKUP($M148,'Fast info vedlikeholdes sentral'!$B$15:$O$31,12,FALSE),0),"")</f>
        <v/>
      </c>
      <c r="Z148" s="63" t="str">
        <f>IFERROR(ROUND($L148*VLOOKUP($M148,'Fast info vedlikeholdes sentral'!$B$15:$O$31,13,FALSE),0),"")</f>
        <v/>
      </c>
      <c r="AA148" s="63" t="str">
        <f>IFERROR(ROUND($L148*VLOOKUP($M148,'Fast info vedlikeholdes sentral'!$B$15:$O$31,14,FALSE),0),"")</f>
        <v/>
      </c>
    </row>
    <row r="149" spans="1:27" ht="15.75" customHeight="1" x14ac:dyDescent="0.25">
      <c r="A149" s="22" t="str">
        <f t="shared" si="12"/>
        <v/>
      </c>
      <c r="B149" s="39" t="str">
        <f>IF(A149="group trans_id",MIN($B$28:B148)-1,"")</f>
        <v/>
      </c>
      <c r="C149" s="22">
        <v>0</v>
      </c>
      <c r="D149" s="27"/>
      <c r="E149" s="27" t="str">
        <f t="shared" si="9"/>
        <v/>
      </c>
      <c r="F149" s="27" t="str">
        <f t="shared" si="10"/>
        <v/>
      </c>
      <c r="G149" s="27" t="str">
        <f t="shared" si="11"/>
        <v/>
      </c>
      <c r="H149" s="27" t="str">
        <f t="shared" si="13"/>
        <v/>
      </c>
      <c r="I149" s="27"/>
      <c r="J149" s="27"/>
      <c r="K149" s="27"/>
      <c r="L149" s="62"/>
      <c r="M149" s="65"/>
      <c r="N149" s="62">
        <f t="shared" si="14"/>
        <v>0</v>
      </c>
      <c r="O149" s="63" t="str">
        <f>IFERROR(ROUND($L149*VLOOKUP($M149,'Fast info vedlikeholdes sentral'!$B$15:$O$31,2,FALSE),0),"")</f>
        <v/>
      </c>
      <c r="P149" s="63" t="str">
        <f>IFERROR(ROUND($L149*VLOOKUP($M149,'Fast info vedlikeholdes sentral'!$B$15:$O$31,3,FALSE),0),"")</f>
        <v/>
      </c>
      <c r="Q149" s="63" t="str">
        <f>IFERROR(ROUND($L149*VLOOKUP($M149,'Fast info vedlikeholdes sentral'!$B$15:$O$31,4,FALSE),0),"")</f>
        <v/>
      </c>
      <c r="R149" s="63" t="str">
        <f>IFERROR(ROUND($L149*VLOOKUP($M149,'Fast info vedlikeholdes sentral'!$B$15:$O$31,5,FALSE),0),"")</f>
        <v/>
      </c>
      <c r="S149" s="63" t="str">
        <f>IFERROR(ROUND($L149*VLOOKUP($M149,'Fast info vedlikeholdes sentral'!$B$15:$O$31,6,FALSE),0),"")</f>
        <v/>
      </c>
      <c r="T149" s="63" t="str">
        <f>IFERROR(ROUND($L149*VLOOKUP($M149,'Fast info vedlikeholdes sentral'!$B$15:$O$31,7,FALSE),0),"")</f>
        <v/>
      </c>
      <c r="U149" s="63" t="str">
        <f>IFERROR(ROUND($L149*VLOOKUP($M149,'Fast info vedlikeholdes sentral'!$B$15:$O$31,8,FALSE),0),"")</f>
        <v/>
      </c>
      <c r="V149" s="63" t="str">
        <f>IFERROR(ROUND($L149*VLOOKUP($M149,'Fast info vedlikeholdes sentral'!$B$15:$O$31,9,FALSE),0),"")</f>
        <v/>
      </c>
      <c r="W149" s="63" t="str">
        <f>IFERROR(ROUND($L149*VLOOKUP($M149,'Fast info vedlikeholdes sentral'!$B$15:$O$31,10,FALSE),0),"")</f>
        <v/>
      </c>
      <c r="X149" s="63" t="str">
        <f>IFERROR(ROUND($L149*VLOOKUP($M149,'Fast info vedlikeholdes sentral'!$B$15:$O$31,11,FALSE),0),"")</f>
        <v/>
      </c>
      <c r="Y149" s="63" t="str">
        <f>IFERROR(ROUND($L149*VLOOKUP($M149,'Fast info vedlikeholdes sentral'!$B$15:$O$31,12,FALSE),0),"")</f>
        <v/>
      </c>
      <c r="Z149" s="63" t="str">
        <f>IFERROR(ROUND($L149*VLOOKUP($M149,'Fast info vedlikeholdes sentral'!$B$15:$O$31,13,FALSE),0),"")</f>
        <v/>
      </c>
      <c r="AA149" s="63" t="str">
        <f>IFERROR(ROUND($L149*VLOOKUP($M149,'Fast info vedlikeholdes sentral'!$B$15:$O$31,14,FALSE),0),"")</f>
        <v/>
      </c>
    </row>
    <row r="150" spans="1:27" ht="15.75" customHeight="1" x14ac:dyDescent="0.25">
      <c r="A150" s="22" t="str">
        <f t="shared" si="12"/>
        <v/>
      </c>
      <c r="B150" s="39" t="str">
        <f>IF(A150="group trans_id",MIN($B$28:B149)-1,"")</f>
        <v/>
      </c>
      <c r="C150" s="22">
        <v>0</v>
      </c>
      <c r="D150" s="27"/>
      <c r="E150" s="27" t="str">
        <f t="shared" si="9"/>
        <v/>
      </c>
      <c r="F150" s="27" t="str">
        <f t="shared" si="10"/>
        <v/>
      </c>
      <c r="G150" s="27" t="str">
        <f t="shared" si="11"/>
        <v/>
      </c>
      <c r="H150" s="27" t="str">
        <f t="shared" si="13"/>
        <v/>
      </c>
      <c r="I150" s="27"/>
      <c r="J150" s="27"/>
      <c r="K150" s="27"/>
      <c r="L150" s="62"/>
      <c r="M150" s="65"/>
      <c r="N150" s="62">
        <f t="shared" si="14"/>
        <v>0</v>
      </c>
      <c r="O150" s="63" t="str">
        <f>IFERROR(ROUND($L150*VLOOKUP($M150,'Fast info vedlikeholdes sentral'!$B$15:$O$31,2,FALSE),0),"")</f>
        <v/>
      </c>
      <c r="P150" s="63" t="str">
        <f>IFERROR(ROUND($L150*VLOOKUP($M150,'Fast info vedlikeholdes sentral'!$B$15:$O$31,3,FALSE),0),"")</f>
        <v/>
      </c>
      <c r="Q150" s="63" t="str">
        <f>IFERROR(ROUND($L150*VLOOKUP($M150,'Fast info vedlikeholdes sentral'!$B$15:$O$31,4,FALSE),0),"")</f>
        <v/>
      </c>
      <c r="R150" s="63" t="str">
        <f>IFERROR(ROUND($L150*VLOOKUP($M150,'Fast info vedlikeholdes sentral'!$B$15:$O$31,5,FALSE),0),"")</f>
        <v/>
      </c>
      <c r="S150" s="63" t="str">
        <f>IFERROR(ROUND($L150*VLOOKUP($M150,'Fast info vedlikeholdes sentral'!$B$15:$O$31,6,FALSE),0),"")</f>
        <v/>
      </c>
      <c r="T150" s="63" t="str">
        <f>IFERROR(ROUND($L150*VLOOKUP($M150,'Fast info vedlikeholdes sentral'!$B$15:$O$31,7,FALSE),0),"")</f>
        <v/>
      </c>
      <c r="U150" s="63" t="str">
        <f>IFERROR(ROUND($L150*VLOOKUP($M150,'Fast info vedlikeholdes sentral'!$B$15:$O$31,8,FALSE),0),"")</f>
        <v/>
      </c>
      <c r="V150" s="63" t="str">
        <f>IFERROR(ROUND($L150*VLOOKUP($M150,'Fast info vedlikeholdes sentral'!$B$15:$O$31,9,FALSE),0),"")</f>
        <v/>
      </c>
      <c r="W150" s="63" t="str">
        <f>IFERROR(ROUND($L150*VLOOKUP($M150,'Fast info vedlikeholdes sentral'!$B$15:$O$31,10,FALSE),0),"")</f>
        <v/>
      </c>
      <c r="X150" s="63" t="str">
        <f>IFERROR(ROUND($L150*VLOOKUP($M150,'Fast info vedlikeholdes sentral'!$B$15:$O$31,11,FALSE),0),"")</f>
        <v/>
      </c>
      <c r="Y150" s="63" t="str">
        <f>IFERROR(ROUND($L150*VLOOKUP($M150,'Fast info vedlikeholdes sentral'!$B$15:$O$31,12,FALSE),0),"")</f>
        <v/>
      </c>
      <c r="Z150" s="63" t="str">
        <f>IFERROR(ROUND($L150*VLOOKUP($M150,'Fast info vedlikeholdes sentral'!$B$15:$O$31,13,FALSE),0),"")</f>
        <v/>
      </c>
      <c r="AA150" s="63" t="str">
        <f>IFERROR(ROUND($L150*VLOOKUP($M150,'Fast info vedlikeholdes sentral'!$B$15:$O$31,14,FALSE),0),"")</f>
        <v/>
      </c>
    </row>
    <row r="151" spans="1:27" ht="15.75" customHeight="1" x14ac:dyDescent="0.25">
      <c r="A151" s="22" t="str">
        <f t="shared" si="12"/>
        <v/>
      </c>
      <c r="B151" s="39" t="str">
        <f>IF(A151="group trans_id",MIN($B$28:B150)-1,"")</f>
        <v/>
      </c>
      <c r="C151" s="22">
        <v>0</v>
      </c>
      <c r="D151" s="27"/>
      <c r="E151" s="27" t="str">
        <f t="shared" si="9"/>
        <v/>
      </c>
      <c r="F151" s="27" t="str">
        <f t="shared" si="10"/>
        <v/>
      </c>
      <c r="G151" s="27" t="str">
        <f t="shared" si="11"/>
        <v/>
      </c>
      <c r="H151" s="27" t="str">
        <f t="shared" si="13"/>
        <v/>
      </c>
      <c r="I151" s="27"/>
      <c r="J151" s="27"/>
      <c r="K151" s="27"/>
      <c r="L151" s="62"/>
      <c r="M151" s="65"/>
      <c r="N151" s="62">
        <f t="shared" si="14"/>
        <v>0</v>
      </c>
      <c r="O151" s="63" t="str">
        <f>IFERROR(ROUND($L151*VLOOKUP($M151,'Fast info vedlikeholdes sentral'!$B$15:$O$31,2,FALSE),0),"")</f>
        <v/>
      </c>
      <c r="P151" s="63" t="str">
        <f>IFERROR(ROUND($L151*VLOOKUP($M151,'Fast info vedlikeholdes sentral'!$B$15:$O$31,3,FALSE),0),"")</f>
        <v/>
      </c>
      <c r="Q151" s="63" t="str">
        <f>IFERROR(ROUND($L151*VLOOKUP($M151,'Fast info vedlikeholdes sentral'!$B$15:$O$31,4,FALSE),0),"")</f>
        <v/>
      </c>
      <c r="R151" s="63" t="str">
        <f>IFERROR(ROUND($L151*VLOOKUP($M151,'Fast info vedlikeholdes sentral'!$B$15:$O$31,5,FALSE),0),"")</f>
        <v/>
      </c>
      <c r="S151" s="63" t="str">
        <f>IFERROR(ROUND($L151*VLOOKUP($M151,'Fast info vedlikeholdes sentral'!$B$15:$O$31,6,FALSE),0),"")</f>
        <v/>
      </c>
      <c r="T151" s="63" t="str">
        <f>IFERROR(ROUND($L151*VLOOKUP($M151,'Fast info vedlikeholdes sentral'!$B$15:$O$31,7,FALSE),0),"")</f>
        <v/>
      </c>
      <c r="U151" s="63" t="str">
        <f>IFERROR(ROUND($L151*VLOOKUP($M151,'Fast info vedlikeholdes sentral'!$B$15:$O$31,8,FALSE),0),"")</f>
        <v/>
      </c>
      <c r="V151" s="63" t="str">
        <f>IFERROR(ROUND($L151*VLOOKUP($M151,'Fast info vedlikeholdes sentral'!$B$15:$O$31,9,FALSE),0),"")</f>
        <v/>
      </c>
      <c r="W151" s="63" t="str">
        <f>IFERROR(ROUND($L151*VLOOKUP($M151,'Fast info vedlikeholdes sentral'!$B$15:$O$31,10,FALSE),0),"")</f>
        <v/>
      </c>
      <c r="X151" s="63" t="str">
        <f>IFERROR(ROUND($L151*VLOOKUP($M151,'Fast info vedlikeholdes sentral'!$B$15:$O$31,11,FALSE),0),"")</f>
        <v/>
      </c>
      <c r="Y151" s="63" t="str">
        <f>IFERROR(ROUND($L151*VLOOKUP($M151,'Fast info vedlikeholdes sentral'!$B$15:$O$31,12,FALSE),0),"")</f>
        <v/>
      </c>
      <c r="Z151" s="63" t="str">
        <f>IFERROR(ROUND($L151*VLOOKUP($M151,'Fast info vedlikeholdes sentral'!$B$15:$O$31,13,FALSE),0),"")</f>
        <v/>
      </c>
      <c r="AA151" s="63" t="str">
        <f>IFERROR(ROUND($L151*VLOOKUP($M151,'Fast info vedlikeholdes sentral'!$B$15:$O$31,14,FALSE),0),"")</f>
        <v/>
      </c>
    </row>
    <row r="152" spans="1:27" ht="15.75" customHeight="1" x14ac:dyDescent="0.25">
      <c r="A152" s="22" t="str">
        <f t="shared" si="12"/>
        <v/>
      </c>
      <c r="B152" s="39" t="str">
        <f>IF(A152="group trans_id",MIN($B$28:B151)-1,"")</f>
        <v/>
      </c>
      <c r="C152" s="22">
        <v>0</v>
      </c>
      <c r="D152" s="27"/>
      <c r="E152" s="27" t="str">
        <f t="shared" si="9"/>
        <v/>
      </c>
      <c r="F152" s="27" t="str">
        <f t="shared" si="10"/>
        <v/>
      </c>
      <c r="G152" s="27" t="str">
        <f t="shared" si="11"/>
        <v/>
      </c>
      <c r="H152" s="27" t="str">
        <f t="shared" si="13"/>
        <v/>
      </c>
      <c r="I152" s="27"/>
      <c r="J152" s="27"/>
      <c r="K152" s="27"/>
      <c r="L152" s="62"/>
      <c r="M152" s="65"/>
      <c r="N152" s="62">
        <f t="shared" si="14"/>
        <v>0</v>
      </c>
      <c r="O152" s="63" t="str">
        <f>IFERROR(ROUND($L152*VLOOKUP($M152,'Fast info vedlikeholdes sentral'!$B$15:$O$31,2,FALSE),0),"")</f>
        <v/>
      </c>
      <c r="P152" s="63" t="str">
        <f>IFERROR(ROUND($L152*VLOOKUP($M152,'Fast info vedlikeholdes sentral'!$B$15:$O$31,3,FALSE),0),"")</f>
        <v/>
      </c>
      <c r="Q152" s="63" t="str">
        <f>IFERROR(ROUND($L152*VLOOKUP($M152,'Fast info vedlikeholdes sentral'!$B$15:$O$31,4,FALSE),0),"")</f>
        <v/>
      </c>
      <c r="R152" s="63" t="str">
        <f>IFERROR(ROUND($L152*VLOOKUP($M152,'Fast info vedlikeholdes sentral'!$B$15:$O$31,5,FALSE),0),"")</f>
        <v/>
      </c>
      <c r="S152" s="63" t="str">
        <f>IFERROR(ROUND($L152*VLOOKUP($M152,'Fast info vedlikeholdes sentral'!$B$15:$O$31,6,FALSE),0),"")</f>
        <v/>
      </c>
      <c r="T152" s="63" t="str">
        <f>IFERROR(ROUND($L152*VLOOKUP($M152,'Fast info vedlikeholdes sentral'!$B$15:$O$31,7,FALSE),0),"")</f>
        <v/>
      </c>
      <c r="U152" s="63" t="str">
        <f>IFERROR(ROUND($L152*VLOOKUP($M152,'Fast info vedlikeholdes sentral'!$B$15:$O$31,8,FALSE),0),"")</f>
        <v/>
      </c>
      <c r="V152" s="63" t="str">
        <f>IFERROR(ROUND($L152*VLOOKUP($M152,'Fast info vedlikeholdes sentral'!$B$15:$O$31,9,FALSE),0),"")</f>
        <v/>
      </c>
      <c r="W152" s="63" t="str">
        <f>IFERROR(ROUND($L152*VLOOKUP($M152,'Fast info vedlikeholdes sentral'!$B$15:$O$31,10,FALSE),0),"")</f>
        <v/>
      </c>
      <c r="X152" s="63" t="str">
        <f>IFERROR(ROUND($L152*VLOOKUP($M152,'Fast info vedlikeholdes sentral'!$B$15:$O$31,11,FALSE),0),"")</f>
        <v/>
      </c>
      <c r="Y152" s="63" t="str">
        <f>IFERROR(ROUND($L152*VLOOKUP($M152,'Fast info vedlikeholdes sentral'!$B$15:$O$31,12,FALSE),0),"")</f>
        <v/>
      </c>
      <c r="Z152" s="63" t="str">
        <f>IFERROR(ROUND($L152*VLOOKUP($M152,'Fast info vedlikeholdes sentral'!$B$15:$O$31,13,FALSE),0),"")</f>
        <v/>
      </c>
      <c r="AA152" s="63" t="str">
        <f>IFERROR(ROUND($L152*VLOOKUP($M152,'Fast info vedlikeholdes sentral'!$B$15:$O$31,14,FALSE),0),"")</f>
        <v/>
      </c>
    </row>
    <row r="153" spans="1:27" ht="15.75" customHeight="1" x14ac:dyDescent="0.25">
      <c r="A153" s="22" t="str">
        <f t="shared" si="12"/>
        <v/>
      </c>
      <c r="B153" s="39" t="str">
        <f>IF(A153="group trans_id",MIN($B$28:B152)-1,"")</f>
        <v/>
      </c>
      <c r="C153" s="22">
        <v>0</v>
      </c>
      <c r="D153" s="27"/>
      <c r="E153" s="27" t="str">
        <f t="shared" si="9"/>
        <v/>
      </c>
      <c r="F153" s="27" t="str">
        <f t="shared" si="10"/>
        <v/>
      </c>
      <c r="G153" s="27" t="str">
        <f t="shared" si="11"/>
        <v/>
      </c>
      <c r="H153" s="27" t="str">
        <f t="shared" si="13"/>
        <v/>
      </c>
      <c r="I153" s="27"/>
      <c r="J153" s="27"/>
      <c r="K153" s="27"/>
      <c r="L153" s="62"/>
      <c r="M153" s="65"/>
      <c r="N153" s="62">
        <f t="shared" si="14"/>
        <v>0</v>
      </c>
      <c r="O153" s="63" t="str">
        <f>IFERROR(ROUND($L153*VLOOKUP($M153,'Fast info vedlikeholdes sentral'!$B$15:$O$31,2,FALSE),0),"")</f>
        <v/>
      </c>
      <c r="P153" s="63" t="str">
        <f>IFERROR(ROUND($L153*VLOOKUP($M153,'Fast info vedlikeholdes sentral'!$B$15:$O$31,3,FALSE),0),"")</f>
        <v/>
      </c>
      <c r="Q153" s="63" t="str">
        <f>IFERROR(ROUND($L153*VLOOKUP($M153,'Fast info vedlikeholdes sentral'!$B$15:$O$31,4,FALSE),0),"")</f>
        <v/>
      </c>
      <c r="R153" s="63" t="str">
        <f>IFERROR(ROUND($L153*VLOOKUP($M153,'Fast info vedlikeholdes sentral'!$B$15:$O$31,5,FALSE),0),"")</f>
        <v/>
      </c>
      <c r="S153" s="63" t="str">
        <f>IFERROR(ROUND($L153*VLOOKUP($M153,'Fast info vedlikeholdes sentral'!$B$15:$O$31,6,FALSE),0),"")</f>
        <v/>
      </c>
      <c r="T153" s="63" t="str">
        <f>IFERROR(ROUND($L153*VLOOKUP($M153,'Fast info vedlikeholdes sentral'!$B$15:$O$31,7,FALSE),0),"")</f>
        <v/>
      </c>
      <c r="U153" s="63" t="str">
        <f>IFERROR(ROUND($L153*VLOOKUP($M153,'Fast info vedlikeholdes sentral'!$B$15:$O$31,8,FALSE),0),"")</f>
        <v/>
      </c>
      <c r="V153" s="63" t="str">
        <f>IFERROR(ROUND($L153*VLOOKUP($M153,'Fast info vedlikeholdes sentral'!$B$15:$O$31,9,FALSE),0),"")</f>
        <v/>
      </c>
      <c r="W153" s="63" t="str">
        <f>IFERROR(ROUND($L153*VLOOKUP($M153,'Fast info vedlikeholdes sentral'!$B$15:$O$31,10,FALSE),0),"")</f>
        <v/>
      </c>
      <c r="X153" s="63" t="str">
        <f>IFERROR(ROUND($L153*VLOOKUP($M153,'Fast info vedlikeholdes sentral'!$B$15:$O$31,11,FALSE),0),"")</f>
        <v/>
      </c>
      <c r="Y153" s="63" t="str">
        <f>IFERROR(ROUND($L153*VLOOKUP($M153,'Fast info vedlikeholdes sentral'!$B$15:$O$31,12,FALSE),0),"")</f>
        <v/>
      </c>
      <c r="Z153" s="63" t="str">
        <f>IFERROR(ROUND($L153*VLOOKUP($M153,'Fast info vedlikeholdes sentral'!$B$15:$O$31,13,FALSE),0),"")</f>
        <v/>
      </c>
      <c r="AA153" s="63" t="str">
        <f>IFERROR(ROUND($L153*VLOOKUP($M153,'Fast info vedlikeholdes sentral'!$B$15:$O$31,14,FALSE),0),"")</f>
        <v/>
      </c>
    </row>
    <row r="154" spans="1:27" ht="15.75" customHeight="1" x14ac:dyDescent="0.25">
      <c r="A154" s="22" t="str">
        <f t="shared" si="12"/>
        <v/>
      </c>
      <c r="B154" s="39" t="str">
        <f>IF(A154="group trans_id",MIN($B$28:B153)-1,"")</f>
        <v/>
      </c>
      <c r="C154" s="22">
        <v>0</v>
      </c>
      <c r="D154" s="27"/>
      <c r="E154" s="27" t="str">
        <f t="shared" si="9"/>
        <v/>
      </c>
      <c r="F154" s="27" t="str">
        <f t="shared" si="10"/>
        <v/>
      </c>
      <c r="G154" s="27" t="str">
        <f t="shared" si="11"/>
        <v/>
      </c>
      <c r="H154" s="27" t="str">
        <f t="shared" si="13"/>
        <v/>
      </c>
      <c r="I154" s="27"/>
      <c r="J154" s="27"/>
      <c r="K154" s="27"/>
      <c r="L154" s="62"/>
      <c r="M154" s="65"/>
      <c r="N154" s="62">
        <f t="shared" si="14"/>
        <v>0</v>
      </c>
      <c r="O154" s="63" t="str">
        <f>IFERROR(ROUND($L154*VLOOKUP($M154,'Fast info vedlikeholdes sentral'!$B$15:$O$31,2,FALSE),0),"")</f>
        <v/>
      </c>
      <c r="P154" s="63" t="str">
        <f>IFERROR(ROUND($L154*VLOOKUP($M154,'Fast info vedlikeholdes sentral'!$B$15:$O$31,3,FALSE),0),"")</f>
        <v/>
      </c>
      <c r="Q154" s="63" t="str">
        <f>IFERROR(ROUND($L154*VLOOKUP($M154,'Fast info vedlikeholdes sentral'!$B$15:$O$31,4,FALSE),0),"")</f>
        <v/>
      </c>
      <c r="R154" s="63" t="str">
        <f>IFERROR(ROUND($L154*VLOOKUP($M154,'Fast info vedlikeholdes sentral'!$B$15:$O$31,5,FALSE),0),"")</f>
        <v/>
      </c>
      <c r="S154" s="63" t="str">
        <f>IFERROR(ROUND($L154*VLOOKUP($M154,'Fast info vedlikeholdes sentral'!$B$15:$O$31,6,FALSE),0),"")</f>
        <v/>
      </c>
      <c r="T154" s="63" t="str">
        <f>IFERROR(ROUND($L154*VLOOKUP($M154,'Fast info vedlikeholdes sentral'!$B$15:$O$31,7,FALSE),0),"")</f>
        <v/>
      </c>
      <c r="U154" s="63" t="str">
        <f>IFERROR(ROUND($L154*VLOOKUP($M154,'Fast info vedlikeholdes sentral'!$B$15:$O$31,8,FALSE),0),"")</f>
        <v/>
      </c>
      <c r="V154" s="63" t="str">
        <f>IFERROR(ROUND($L154*VLOOKUP($M154,'Fast info vedlikeholdes sentral'!$B$15:$O$31,9,FALSE),0),"")</f>
        <v/>
      </c>
      <c r="W154" s="63" t="str">
        <f>IFERROR(ROUND($L154*VLOOKUP($M154,'Fast info vedlikeholdes sentral'!$B$15:$O$31,10,FALSE),0),"")</f>
        <v/>
      </c>
      <c r="X154" s="63" t="str">
        <f>IFERROR(ROUND($L154*VLOOKUP($M154,'Fast info vedlikeholdes sentral'!$B$15:$O$31,11,FALSE),0),"")</f>
        <v/>
      </c>
      <c r="Y154" s="63" t="str">
        <f>IFERROR(ROUND($L154*VLOOKUP($M154,'Fast info vedlikeholdes sentral'!$B$15:$O$31,12,FALSE),0),"")</f>
        <v/>
      </c>
      <c r="Z154" s="63" t="str">
        <f>IFERROR(ROUND($L154*VLOOKUP($M154,'Fast info vedlikeholdes sentral'!$B$15:$O$31,13,FALSE),0),"")</f>
        <v/>
      </c>
      <c r="AA154" s="63" t="str">
        <f>IFERROR(ROUND($L154*VLOOKUP($M154,'Fast info vedlikeholdes sentral'!$B$15:$O$31,14,FALSE),0),"")</f>
        <v/>
      </c>
    </row>
    <row r="155" spans="1:27" ht="15.75" customHeight="1" x14ac:dyDescent="0.25">
      <c r="A155" s="22" t="str">
        <f t="shared" si="12"/>
        <v/>
      </c>
      <c r="B155" s="39" t="str">
        <f>IF(A155="group trans_id",MIN($B$28:B154)-1,"")</f>
        <v/>
      </c>
      <c r="C155" s="22">
        <v>0</v>
      </c>
      <c r="D155" s="27"/>
      <c r="E155" s="27" t="str">
        <f t="shared" si="9"/>
        <v/>
      </c>
      <c r="F155" s="27" t="str">
        <f t="shared" si="10"/>
        <v/>
      </c>
      <c r="G155" s="27" t="str">
        <f t="shared" si="11"/>
        <v/>
      </c>
      <c r="H155" s="27" t="str">
        <f t="shared" si="13"/>
        <v/>
      </c>
      <c r="I155" s="27"/>
      <c r="J155" s="27"/>
      <c r="K155" s="27"/>
      <c r="L155" s="62"/>
      <c r="M155" s="65"/>
      <c r="N155" s="62">
        <f t="shared" si="14"/>
        <v>0</v>
      </c>
      <c r="O155" s="63" t="str">
        <f>IFERROR(ROUND($L155*VLOOKUP($M155,'Fast info vedlikeholdes sentral'!$B$15:$O$31,2,FALSE),0),"")</f>
        <v/>
      </c>
      <c r="P155" s="63" t="str">
        <f>IFERROR(ROUND($L155*VLOOKUP($M155,'Fast info vedlikeholdes sentral'!$B$15:$O$31,3,FALSE),0),"")</f>
        <v/>
      </c>
      <c r="Q155" s="63" t="str">
        <f>IFERROR(ROUND($L155*VLOOKUP($M155,'Fast info vedlikeholdes sentral'!$B$15:$O$31,4,FALSE),0),"")</f>
        <v/>
      </c>
      <c r="R155" s="63" t="str">
        <f>IFERROR(ROUND($L155*VLOOKUP($M155,'Fast info vedlikeholdes sentral'!$B$15:$O$31,5,FALSE),0),"")</f>
        <v/>
      </c>
      <c r="S155" s="63" t="str">
        <f>IFERROR(ROUND($L155*VLOOKUP($M155,'Fast info vedlikeholdes sentral'!$B$15:$O$31,6,FALSE),0),"")</f>
        <v/>
      </c>
      <c r="T155" s="63" t="str">
        <f>IFERROR(ROUND($L155*VLOOKUP($M155,'Fast info vedlikeholdes sentral'!$B$15:$O$31,7,FALSE),0),"")</f>
        <v/>
      </c>
      <c r="U155" s="63" t="str">
        <f>IFERROR(ROUND($L155*VLOOKUP($M155,'Fast info vedlikeholdes sentral'!$B$15:$O$31,8,FALSE),0),"")</f>
        <v/>
      </c>
      <c r="V155" s="63" t="str">
        <f>IFERROR(ROUND($L155*VLOOKUP($M155,'Fast info vedlikeholdes sentral'!$B$15:$O$31,9,FALSE),0),"")</f>
        <v/>
      </c>
      <c r="W155" s="63" t="str">
        <f>IFERROR(ROUND($L155*VLOOKUP($M155,'Fast info vedlikeholdes sentral'!$B$15:$O$31,10,FALSE),0),"")</f>
        <v/>
      </c>
      <c r="X155" s="63" t="str">
        <f>IFERROR(ROUND($L155*VLOOKUP($M155,'Fast info vedlikeholdes sentral'!$B$15:$O$31,11,FALSE),0),"")</f>
        <v/>
      </c>
      <c r="Y155" s="63" t="str">
        <f>IFERROR(ROUND($L155*VLOOKUP($M155,'Fast info vedlikeholdes sentral'!$B$15:$O$31,12,FALSE),0),"")</f>
        <v/>
      </c>
      <c r="Z155" s="63" t="str">
        <f>IFERROR(ROUND($L155*VLOOKUP($M155,'Fast info vedlikeholdes sentral'!$B$15:$O$31,13,FALSE),0),"")</f>
        <v/>
      </c>
      <c r="AA155" s="63" t="str">
        <f>IFERROR(ROUND($L155*VLOOKUP($M155,'Fast info vedlikeholdes sentral'!$B$15:$O$31,14,FALSE),0),"")</f>
        <v/>
      </c>
    </row>
    <row r="156" spans="1:27" ht="15.75" customHeight="1" x14ac:dyDescent="0.25">
      <c r="A156" s="22" t="str">
        <f t="shared" si="12"/>
        <v/>
      </c>
      <c r="B156" s="39" t="str">
        <f>IF(A156="group trans_id",MIN($B$28:B155)-1,"")</f>
        <v/>
      </c>
      <c r="C156" s="22">
        <v>0</v>
      </c>
      <c r="D156" s="27"/>
      <c r="E156" s="27" t="str">
        <f t="shared" si="9"/>
        <v/>
      </c>
      <c r="F156" s="27" t="str">
        <f t="shared" si="10"/>
        <v/>
      </c>
      <c r="G156" s="27" t="str">
        <f t="shared" si="11"/>
        <v/>
      </c>
      <c r="H156" s="27" t="str">
        <f t="shared" si="13"/>
        <v/>
      </c>
      <c r="I156" s="27"/>
      <c r="J156" s="27"/>
      <c r="K156" s="27"/>
      <c r="L156" s="62"/>
      <c r="M156" s="65"/>
      <c r="N156" s="62">
        <f t="shared" si="14"/>
        <v>0</v>
      </c>
      <c r="O156" s="63" t="str">
        <f>IFERROR(ROUND($L156*VLOOKUP($M156,'Fast info vedlikeholdes sentral'!$B$15:$O$31,2,FALSE),0),"")</f>
        <v/>
      </c>
      <c r="P156" s="63" t="str">
        <f>IFERROR(ROUND($L156*VLOOKUP($M156,'Fast info vedlikeholdes sentral'!$B$15:$O$31,3,FALSE),0),"")</f>
        <v/>
      </c>
      <c r="Q156" s="63" t="str">
        <f>IFERROR(ROUND($L156*VLOOKUP($M156,'Fast info vedlikeholdes sentral'!$B$15:$O$31,4,FALSE),0),"")</f>
        <v/>
      </c>
      <c r="R156" s="63" t="str">
        <f>IFERROR(ROUND($L156*VLOOKUP($M156,'Fast info vedlikeholdes sentral'!$B$15:$O$31,5,FALSE),0),"")</f>
        <v/>
      </c>
      <c r="S156" s="63" t="str">
        <f>IFERROR(ROUND($L156*VLOOKUP($M156,'Fast info vedlikeholdes sentral'!$B$15:$O$31,6,FALSE),0),"")</f>
        <v/>
      </c>
      <c r="T156" s="63" t="str">
        <f>IFERROR(ROUND($L156*VLOOKUP($M156,'Fast info vedlikeholdes sentral'!$B$15:$O$31,7,FALSE),0),"")</f>
        <v/>
      </c>
      <c r="U156" s="63" t="str">
        <f>IFERROR(ROUND($L156*VLOOKUP($M156,'Fast info vedlikeholdes sentral'!$B$15:$O$31,8,FALSE),0),"")</f>
        <v/>
      </c>
      <c r="V156" s="63" t="str">
        <f>IFERROR(ROUND($L156*VLOOKUP($M156,'Fast info vedlikeholdes sentral'!$B$15:$O$31,9,FALSE),0),"")</f>
        <v/>
      </c>
      <c r="W156" s="63" t="str">
        <f>IFERROR(ROUND($L156*VLOOKUP($M156,'Fast info vedlikeholdes sentral'!$B$15:$O$31,10,FALSE),0),"")</f>
        <v/>
      </c>
      <c r="X156" s="63" t="str">
        <f>IFERROR(ROUND($L156*VLOOKUP($M156,'Fast info vedlikeholdes sentral'!$B$15:$O$31,11,FALSE),0),"")</f>
        <v/>
      </c>
      <c r="Y156" s="63" t="str">
        <f>IFERROR(ROUND($L156*VLOOKUP($M156,'Fast info vedlikeholdes sentral'!$B$15:$O$31,12,FALSE),0),"")</f>
        <v/>
      </c>
      <c r="Z156" s="63" t="str">
        <f>IFERROR(ROUND($L156*VLOOKUP($M156,'Fast info vedlikeholdes sentral'!$B$15:$O$31,13,FALSE),0),"")</f>
        <v/>
      </c>
      <c r="AA156" s="63" t="str">
        <f>IFERROR(ROUND($L156*VLOOKUP($M156,'Fast info vedlikeholdes sentral'!$B$15:$O$31,14,FALSE),0),"")</f>
        <v/>
      </c>
    </row>
    <row r="157" spans="1:27" ht="15.75" customHeight="1" x14ac:dyDescent="0.25">
      <c r="A157" s="22" t="str">
        <f t="shared" si="12"/>
        <v/>
      </c>
      <c r="B157" s="39" t="str">
        <f>IF(A157="group trans_id",MIN($B$28:B156)-1,"")</f>
        <v/>
      </c>
      <c r="C157" s="22">
        <v>0</v>
      </c>
      <c r="D157" s="27"/>
      <c r="E157" s="27" t="str">
        <f t="shared" ref="E157:E189" si="15">IF($G$11&lt;&gt;"",$G$11,"")</f>
        <v/>
      </c>
      <c r="F157" s="27" t="str">
        <f t="shared" ref="F157:F189" si="16">IF($G$10&lt;&gt;"",$G$10,"")</f>
        <v/>
      </c>
      <c r="G157" s="27" t="str">
        <f t="shared" ref="G157:G189" si="17">IF($G$12&lt;&gt;"",$G$12,"")</f>
        <v/>
      </c>
      <c r="H157" s="27" t="str">
        <f t="shared" si="13"/>
        <v/>
      </c>
      <c r="I157" s="27"/>
      <c r="J157" s="27"/>
      <c r="K157" s="27"/>
      <c r="L157" s="62"/>
      <c r="M157" s="65"/>
      <c r="N157" s="62">
        <f t="shared" si="14"/>
        <v>0</v>
      </c>
      <c r="O157" s="63" t="str">
        <f>IFERROR(ROUND($L157*VLOOKUP($M157,'Fast info vedlikeholdes sentral'!$B$15:$O$31,2,FALSE),0),"")</f>
        <v/>
      </c>
      <c r="P157" s="63" t="str">
        <f>IFERROR(ROUND($L157*VLOOKUP($M157,'Fast info vedlikeholdes sentral'!$B$15:$O$31,3,FALSE),0),"")</f>
        <v/>
      </c>
      <c r="Q157" s="63" t="str">
        <f>IFERROR(ROUND($L157*VLOOKUP($M157,'Fast info vedlikeholdes sentral'!$B$15:$O$31,4,FALSE),0),"")</f>
        <v/>
      </c>
      <c r="R157" s="63" t="str">
        <f>IFERROR(ROUND($L157*VLOOKUP($M157,'Fast info vedlikeholdes sentral'!$B$15:$O$31,5,FALSE),0),"")</f>
        <v/>
      </c>
      <c r="S157" s="63" t="str">
        <f>IFERROR(ROUND($L157*VLOOKUP($M157,'Fast info vedlikeholdes sentral'!$B$15:$O$31,6,FALSE),0),"")</f>
        <v/>
      </c>
      <c r="T157" s="63" t="str">
        <f>IFERROR(ROUND($L157*VLOOKUP($M157,'Fast info vedlikeholdes sentral'!$B$15:$O$31,7,FALSE),0),"")</f>
        <v/>
      </c>
      <c r="U157" s="63" t="str">
        <f>IFERROR(ROUND($L157*VLOOKUP($M157,'Fast info vedlikeholdes sentral'!$B$15:$O$31,8,FALSE),0),"")</f>
        <v/>
      </c>
      <c r="V157" s="63" t="str">
        <f>IFERROR(ROUND($L157*VLOOKUP($M157,'Fast info vedlikeholdes sentral'!$B$15:$O$31,9,FALSE),0),"")</f>
        <v/>
      </c>
      <c r="W157" s="63" t="str">
        <f>IFERROR(ROUND($L157*VLOOKUP($M157,'Fast info vedlikeholdes sentral'!$B$15:$O$31,10,FALSE),0),"")</f>
        <v/>
      </c>
      <c r="X157" s="63" t="str">
        <f>IFERROR(ROUND($L157*VLOOKUP($M157,'Fast info vedlikeholdes sentral'!$B$15:$O$31,11,FALSE),0),"")</f>
        <v/>
      </c>
      <c r="Y157" s="63" t="str">
        <f>IFERROR(ROUND($L157*VLOOKUP($M157,'Fast info vedlikeholdes sentral'!$B$15:$O$31,12,FALSE),0),"")</f>
        <v/>
      </c>
      <c r="Z157" s="63" t="str">
        <f>IFERROR(ROUND($L157*VLOOKUP($M157,'Fast info vedlikeholdes sentral'!$B$15:$O$31,13,FALSE),0),"")</f>
        <v/>
      </c>
      <c r="AA157" s="63" t="str">
        <f>IFERROR(ROUND($L157*VLOOKUP($M157,'Fast info vedlikeholdes sentral'!$B$15:$O$31,14,FALSE),0),"")</f>
        <v/>
      </c>
    </row>
    <row r="158" spans="1:27" ht="15.75" customHeight="1" x14ac:dyDescent="0.25">
      <c r="A158" s="22" t="str">
        <f t="shared" ref="A158:A189" si="18">IF((D158&lt;&gt;""),"group trans_id","")</f>
        <v/>
      </c>
      <c r="B158" s="39" t="str">
        <f>IF(A158="group trans_id",MIN($B$28:B157)-1,"")</f>
        <v/>
      </c>
      <c r="C158" s="22">
        <v>0</v>
      </c>
      <c r="D158" s="27"/>
      <c r="E158" s="27" t="str">
        <f t="shared" si="15"/>
        <v/>
      </c>
      <c r="F158" s="27" t="str">
        <f t="shared" si="16"/>
        <v/>
      </c>
      <c r="G158" s="27" t="str">
        <f t="shared" si="17"/>
        <v/>
      </c>
      <c r="H158" s="27" t="str">
        <f t="shared" ref="H158:H189" si="19">IF($G$13&lt;&gt;"",$G$13,"")</f>
        <v/>
      </c>
      <c r="I158" s="27"/>
      <c r="J158" s="27"/>
      <c r="K158" s="27"/>
      <c r="L158" s="62"/>
      <c r="M158" s="65"/>
      <c r="N158" s="62">
        <f t="shared" ref="N158:N189" si="20">L158-SUM(O158:AA158)</f>
        <v>0</v>
      </c>
      <c r="O158" s="63" t="str">
        <f>IFERROR(ROUND($L158*VLOOKUP($M158,'Fast info vedlikeholdes sentral'!$B$15:$O$31,2,FALSE),0),"")</f>
        <v/>
      </c>
      <c r="P158" s="63" t="str">
        <f>IFERROR(ROUND($L158*VLOOKUP($M158,'Fast info vedlikeholdes sentral'!$B$15:$O$31,3,FALSE),0),"")</f>
        <v/>
      </c>
      <c r="Q158" s="63" t="str">
        <f>IFERROR(ROUND($L158*VLOOKUP($M158,'Fast info vedlikeholdes sentral'!$B$15:$O$31,4,FALSE),0),"")</f>
        <v/>
      </c>
      <c r="R158" s="63" t="str">
        <f>IFERROR(ROUND($L158*VLOOKUP($M158,'Fast info vedlikeholdes sentral'!$B$15:$O$31,5,FALSE),0),"")</f>
        <v/>
      </c>
      <c r="S158" s="63" t="str">
        <f>IFERROR(ROUND($L158*VLOOKUP($M158,'Fast info vedlikeholdes sentral'!$B$15:$O$31,6,FALSE),0),"")</f>
        <v/>
      </c>
      <c r="T158" s="63" t="str">
        <f>IFERROR(ROUND($L158*VLOOKUP($M158,'Fast info vedlikeholdes sentral'!$B$15:$O$31,7,FALSE),0),"")</f>
        <v/>
      </c>
      <c r="U158" s="63" t="str">
        <f>IFERROR(ROUND($L158*VLOOKUP($M158,'Fast info vedlikeholdes sentral'!$B$15:$O$31,8,FALSE),0),"")</f>
        <v/>
      </c>
      <c r="V158" s="63" t="str">
        <f>IFERROR(ROUND($L158*VLOOKUP($M158,'Fast info vedlikeholdes sentral'!$B$15:$O$31,9,FALSE),0),"")</f>
        <v/>
      </c>
      <c r="W158" s="63" t="str">
        <f>IFERROR(ROUND($L158*VLOOKUP($M158,'Fast info vedlikeholdes sentral'!$B$15:$O$31,10,FALSE),0),"")</f>
        <v/>
      </c>
      <c r="X158" s="63" t="str">
        <f>IFERROR(ROUND($L158*VLOOKUP($M158,'Fast info vedlikeholdes sentral'!$B$15:$O$31,11,FALSE),0),"")</f>
        <v/>
      </c>
      <c r="Y158" s="63" t="str">
        <f>IFERROR(ROUND($L158*VLOOKUP($M158,'Fast info vedlikeholdes sentral'!$B$15:$O$31,12,FALSE),0),"")</f>
        <v/>
      </c>
      <c r="Z158" s="63" t="str">
        <f>IFERROR(ROUND($L158*VLOOKUP($M158,'Fast info vedlikeholdes sentral'!$B$15:$O$31,13,FALSE),0),"")</f>
        <v/>
      </c>
      <c r="AA158" s="63" t="str">
        <f>IFERROR(ROUND($L158*VLOOKUP($M158,'Fast info vedlikeholdes sentral'!$B$15:$O$31,14,FALSE),0),"")</f>
        <v/>
      </c>
    </row>
    <row r="159" spans="1:27" ht="15.75" customHeight="1" x14ac:dyDescent="0.25">
      <c r="A159" s="22" t="str">
        <f t="shared" si="18"/>
        <v/>
      </c>
      <c r="B159" s="39" t="str">
        <f>IF(A159="group trans_id",MIN($B$28:B158)-1,"")</f>
        <v/>
      </c>
      <c r="C159" s="22">
        <v>0</v>
      </c>
      <c r="D159" s="27"/>
      <c r="E159" s="27" t="str">
        <f t="shared" si="15"/>
        <v/>
      </c>
      <c r="F159" s="27" t="str">
        <f t="shared" si="16"/>
        <v/>
      </c>
      <c r="G159" s="27" t="str">
        <f t="shared" si="17"/>
        <v/>
      </c>
      <c r="H159" s="27" t="str">
        <f t="shared" si="19"/>
        <v/>
      </c>
      <c r="I159" s="27"/>
      <c r="J159" s="27"/>
      <c r="K159" s="27"/>
      <c r="L159" s="62"/>
      <c r="M159" s="65"/>
      <c r="N159" s="62">
        <f t="shared" si="20"/>
        <v>0</v>
      </c>
      <c r="O159" s="63" t="str">
        <f>IFERROR(ROUND($L159*VLOOKUP($M159,'Fast info vedlikeholdes sentral'!$B$15:$O$31,2,FALSE),0),"")</f>
        <v/>
      </c>
      <c r="P159" s="63" t="str">
        <f>IFERROR(ROUND($L159*VLOOKUP($M159,'Fast info vedlikeholdes sentral'!$B$15:$O$31,3,FALSE),0),"")</f>
        <v/>
      </c>
      <c r="Q159" s="63" t="str">
        <f>IFERROR(ROUND($L159*VLOOKUP($M159,'Fast info vedlikeholdes sentral'!$B$15:$O$31,4,FALSE),0),"")</f>
        <v/>
      </c>
      <c r="R159" s="63" t="str">
        <f>IFERROR(ROUND($L159*VLOOKUP($M159,'Fast info vedlikeholdes sentral'!$B$15:$O$31,5,FALSE),0),"")</f>
        <v/>
      </c>
      <c r="S159" s="63" t="str">
        <f>IFERROR(ROUND($L159*VLOOKUP($M159,'Fast info vedlikeholdes sentral'!$B$15:$O$31,6,FALSE),0),"")</f>
        <v/>
      </c>
      <c r="T159" s="63" t="str">
        <f>IFERROR(ROUND($L159*VLOOKUP($M159,'Fast info vedlikeholdes sentral'!$B$15:$O$31,7,FALSE),0),"")</f>
        <v/>
      </c>
      <c r="U159" s="63" t="str">
        <f>IFERROR(ROUND($L159*VLOOKUP($M159,'Fast info vedlikeholdes sentral'!$B$15:$O$31,8,FALSE),0),"")</f>
        <v/>
      </c>
      <c r="V159" s="63" t="str">
        <f>IFERROR(ROUND($L159*VLOOKUP($M159,'Fast info vedlikeholdes sentral'!$B$15:$O$31,9,FALSE),0),"")</f>
        <v/>
      </c>
      <c r="W159" s="63" t="str">
        <f>IFERROR(ROUND($L159*VLOOKUP($M159,'Fast info vedlikeholdes sentral'!$B$15:$O$31,10,FALSE),0),"")</f>
        <v/>
      </c>
      <c r="X159" s="63" t="str">
        <f>IFERROR(ROUND($L159*VLOOKUP($M159,'Fast info vedlikeholdes sentral'!$B$15:$O$31,11,FALSE),0),"")</f>
        <v/>
      </c>
      <c r="Y159" s="63" t="str">
        <f>IFERROR(ROUND($L159*VLOOKUP($M159,'Fast info vedlikeholdes sentral'!$B$15:$O$31,12,FALSE),0),"")</f>
        <v/>
      </c>
      <c r="Z159" s="63" t="str">
        <f>IFERROR(ROUND($L159*VLOOKUP($M159,'Fast info vedlikeholdes sentral'!$B$15:$O$31,13,FALSE),0),"")</f>
        <v/>
      </c>
      <c r="AA159" s="63" t="str">
        <f>IFERROR(ROUND($L159*VLOOKUP($M159,'Fast info vedlikeholdes sentral'!$B$15:$O$31,14,FALSE),0),"")</f>
        <v/>
      </c>
    </row>
    <row r="160" spans="1:27" ht="15.75" customHeight="1" x14ac:dyDescent="0.25">
      <c r="A160" s="22" t="str">
        <f t="shared" si="18"/>
        <v/>
      </c>
      <c r="B160" s="39" t="str">
        <f>IF(A160="group trans_id",MIN($B$28:B159)-1,"")</f>
        <v/>
      </c>
      <c r="C160" s="22">
        <v>0</v>
      </c>
      <c r="D160" s="27"/>
      <c r="E160" s="27" t="str">
        <f t="shared" si="15"/>
        <v/>
      </c>
      <c r="F160" s="27" t="str">
        <f t="shared" si="16"/>
        <v/>
      </c>
      <c r="G160" s="27" t="str">
        <f t="shared" si="17"/>
        <v/>
      </c>
      <c r="H160" s="27" t="str">
        <f t="shared" si="19"/>
        <v/>
      </c>
      <c r="I160" s="27"/>
      <c r="J160" s="27"/>
      <c r="K160" s="27"/>
      <c r="L160" s="62"/>
      <c r="M160" s="65"/>
      <c r="N160" s="62">
        <f t="shared" si="20"/>
        <v>0</v>
      </c>
      <c r="O160" s="63" t="str">
        <f>IFERROR(ROUND($L160*VLOOKUP($M160,'Fast info vedlikeholdes sentral'!$B$15:$O$31,2,FALSE),0),"")</f>
        <v/>
      </c>
      <c r="P160" s="63" t="str">
        <f>IFERROR(ROUND($L160*VLOOKUP($M160,'Fast info vedlikeholdes sentral'!$B$15:$O$31,3,FALSE),0),"")</f>
        <v/>
      </c>
      <c r="Q160" s="63" t="str">
        <f>IFERROR(ROUND($L160*VLOOKUP($M160,'Fast info vedlikeholdes sentral'!$B$15:$O$31,4,FALSE),0),"")</f>
        <v/>
      </c>
      <c r="R160" s="63" t="str">
        <f>IFERROR(ROUND($L160*VLOOKUP($M160,'Fast info vedlikeholdes sentral'!$B$15:$O$31,5,FALSE),0),"")</f>
        <v/>
      </c>
      <c r="S160" s="63" t="str">
        <f>IFERROR(ROUND($L160*VLOOKUP($M160,'Fast info vedlikeholdes sentral'!$B$15:$O$31,6,FALSE),0),"")</f>
        <v/>
      </c>
      <c r="T160" s="63" t="str">
        <f>IFERROR(ROUND($L160*VLOOKUP($M160,'Fast info vedlikeholdes sentral'!$B$15:$O$31,7,FALSE),0),"")</f>
        <v/>
      </c>
      <c r="U160" s="63" t="str">
        <f>IFERROR(ROUND($L160*VLOOKUP($M160,'Fast info vedlikeholdes sentral'!$B$15:$O$31,8,FALSE),0),"")</f>
        <v/>
      </c>
      <c r="V160" s="63" t="str">
        <f>IFERROR(ROUND($L160*VLOOKUP($M160,'Fast info vedlikeholdes sentral'!$B$15:$O$31,9,FALSE),0),"")</f>
        <v/>
      </c>
      <c r="W160" s="63" t="str">
        <f>IFERROR(ROUND($L160*VLOOKUP($M160,'Fast info vedlikeholdes sentral'!$B$15:$O$31,10,FALSE),0),"")</f>
        <v/>
      </c>
      <c r="X160" s="63" t="str">
        <f>IFERROR(ROUND($L160*VLOOKUP($M160,'Fast info vedlikeholdes sentral'!$B$15:$O$31,11,FALSE),0),"")</f>
        <v/>
      </c>
      <c r="Y160" s="63" t="str">
        <f>IFERROR(ROUND($L160*VLOOKUP($M160,'Fast info vedlikeholdes sentral'!$B$15:$O$31,12,FALSE),0),"")</f>
        <v/>
      </c>
      <c r="Z160" s="63" t="str">
        <f>IFERROR(ROUND($L160*VLOOKUP($M160,'Fast info vedlikeholdes sentral'!$B$15:$O$31,13,FALSE),0),"")</f>
        <v/>
      </c>
      <c r="AA160" s="63" t="str">
        <f>IFERROR(ROUND($L160*VLOOKUP($M160,'Fast info vedlikeholdes sentral'!$B$15:$O$31,14,FALSE),0),"")</f>
        <v/>
      </c>
    </row>
    <row r="161" spans="1:27" ht="15.75" customHeight="1" x14ac:dyDescent="0.25">
      <c r="A161" s="22" t="str">
        <f t="shared" si="18"/>
        <v/>
      </c>
      <c r="B161" s="39" t="str">
        <f>IF(A161="group trans_id",MIN($B$28:B160)-1,"")</f>
        <v/>
      </c>
      <c r="C161" s="22">
        <v>0</v>
      </c>
      <c r="D161" s="27"/>
      <c r="E161" s="27" t="str">
        <f t="shared" si="15"/>
        <v/>
      </c>
      <c r="F161" s="27" t="str">
        <f t="shared" si="16"/>
        <v/>
      </c>
      <c r="G161" s="27" t="str">
        <f t="shared" si="17"/>
        <v/>
      </c>
      <c r="H161" s="27" t="str">
        <f t="shared" si="19"/>
        <v/>
      </c>
      <c r="I161" s="27"/>
      <c r="J161" s="27"/>
      <c r="K161" s="27"/>
      <c r="L161" s="62"/>
      <c r="M161" s="65"/>
      <c r="N161" s="62">
        <f t="shared" si="20"/>
        <v>0</v>
      </c>
      <c r="O161" s="63" t="str">
        <f>IFERROR(ROUND($L161*VLOOKUP($M161,'Fast info vedlikeholdes sentral'!$B$15:$O$31,2,FALSE),0),"")</f>
        <v/>
      </c>
      <c r="P161" s="63" t="str">
        <f>IFERROR(ROUND($L161*VLOOKUP($M161,'Fast info vedlikeholdes sentral'!$B$15:$O$31,3,FALSE),0),"")</f>
        <v/>
      </c>
      <c r="Q161" s="63" t="str">
        <f>IFERROR(ROUND($L161*VLOOKUP($M161,'Fast info vedlikeholdes sentral'!$B$15:$O$31,4,FALSE),0),"")</f>
        <v/>
      </c>
      <c r="R161" s="63" t="str">
        <f>IFERROR(ROUND($L161*VLOOKUP($M161,'Fast info vedlikeholdes sentral'!$B$15:$O$31,5,FALSE),0),"")</f>
        <v/>
      </c>
      <c r="S161" s="63" t="str">
        <f>IFERROR(ROUND($L161*VLOOKUP($M161,'Fast info vedlikeholdes sentral'!$B$15:$O$31,6,FALSE),0),"")</f>
        <v/>
      </c>
      <c r="T161" s="63" t="str">
        <f>IFERROR(ROUND($L161*VLOOKUP($M161,'Fast info vedlikeholdes sentral'!$B$15:$O$31,7,FALSE),0),"")</f>
        <v/>
      </c>
      <c r="U161" s="63" t="str">
        <f>IFERROR(ROUND($L161*VLOOKUP($M161,'Fast info vedlikeholdes sentral'!$B$15:$O$31,8,FALSE),0),"")</f>
        <v/>
      </c>
      <c r="V161" s="63" t="str">
        <f>IFERROR(ROUND($L161*VLOOKUP($M161,'Fast info vedlikeholdes sentral'!$B$15:$O$31,9,FALSE),0),"")</f>
        <v/>
      </c>
      <c r="W161" s="63" t="str">
        <f>IFERROR(ROUND($L161*VLOOKUP($M161,'Fast info vedlikeholdes sentral'!$B$15:$O$31,10,FALSE),0),"")</f>
        <v/>
      </c>
      <c r="X161" s="63" t="str">
        <f>IFERROR(ROUND($L161*VLOOKUP($M161,'Fast info vedlikeholdes sentral'!$B$15:$O$31,11,FALSE),0),"")</f>
        <v/>
      </c>
      <c r="Y161" s="63" t="str">
        <f>IFERROR(ROUND($L161*VLOOKUP($M161,'Fast info vedlikeholdes sentral'!$B$15:$O$31,12,FALSE),0),"")</f>
        <v/>
      </c>
      <c r="Z161" s="63" t="str">
        <f>IFERROR(ROUND($L161*VLOOKUP($M161,'Fast info vedlikeholdes sentral'!$B$15:$O$31,13,FALSE),0),"")</f>
        <v/>
      </c>
      <c r="AA161" s="63" t="str">
        <f>IFERROR(ROUND($L161*VLOOKUP($M161,'Fast info vedlikeholdes sentral'!$B$15:$O$31,14,FALSE),0),"")</f>
        <v/>
      </c>
    </row>
    <row r="162" spans="1:27" ht="15.75" customHeight="1" x14ac:dyDescent="0.25">
      <c r="A162" s="22" t="str">
        <f t="shared" si="18"/>
        <v/>
      </c>
      <c r="B162" s="39" t="str">
        <f>IF(A162="group trans_id",MIN($B$28:B161)-1,"")</f>
        <v/>
      </c>
      <c r="C162" s="22">
        <v>0</v>
      </c>
      <c r="D162" s="27"/>
      <c r="E162" s="27" t="str">
        <f t="shared" si="15"/>
        <v/>
      </c>
      <c r="F162" s="27" t="str">
        <f t="shared" si="16"/>
        <v/>
      </c>
      <c r="G162" s="27" t="str">
        <f t="shared" si="17"/>
        <v/>
      </c>
      <c r="H162" s="27" t="str">
        <f t="shared" si="19"/>
        <v/>
      </c>
      <c r="I162" s="27"/>
      <c r="J162" s="27"/>
      <c r="K162" s="27"/>
      <c r="L162" s="62"/>
      <c r="M162" s="65"/>
      <c r="N162" s="62">
        <f t="shared" si="20"/>
        <v>0</v>
      </c>
      <c r="O162" s="63" t="str">
        <f>IFERROR(ROUND($L162*VLOOKUP($M162,'Fast info vedlikeholdes sentral'!$B$15:$O$31,2,FALSE),0),"")</f>
        <v/>
      </c>
      <c r="P162" s="63" t="str">
        <f>IFERROR(ROUND($L162*VLOOKUP($M162,'Fast info vedlikeholdes sentral'!$B$15:$O$31,3,FALSE),0),"")</f>
        <v/>
      </c>
      <c r="Q162" s="63" t="str">
        <f>IFERROR(ROUND($L162*VLOOKUP($M162,'Fast info vedlikeholdes sentral'!$B$15:$O$31,4,FALSE),0),"")</f>
        <v/>
      </c>
      <c r="R162" s="63" t="str">
        <f>IFERROR(ROUND($L162*VLOOKUP($M162,'Fast info vedlikeholdes sentral'!$B$15:$O$31,5,FALSE),0),"")</f>
        <v/>
      </c>
      <c r="S162" s="63" t="str">
        <f>IFERROR(ROUND($L162*VLOOKUP($M162,'Fast info vedlikeholdes sentral'!$B$15:$O$31,6,FALSE),0),"")</f>
        <v/>
      </c>
      <c r="T162" s="63" t="str">
        <f>IFERROR(ROUND($L162*VLOOKUP($M162,'Fast info vedlikeholdes sentral'!$B$15:$O$31,7,FALSE),0),"")</f>
        <v/>
      </c>
      <c r="U162" s="63" t="str">
        <f>IFERROR(ROUND($L162*VLOOKUP($M162,'Fast info vedlikeholdes sentral'!$B$15:$O$31,8,FALSE),0),"")</f>
        <v/>
      </c>
      <c r="V162" s="63" t="str">
        <f>IFERROR(ROUND($L162*VLOOKUP($M162,'Fast info vedlikeholdes sentral'!$B$15:$O$31,9,FALSE),0),"")</f>
        <v/>
      </c>
      <c r="W162" s="63" t="str">
        <f>IFERROR(ROUND($L162*VLOOKUP($M162,'Fast info vedlikeholdes sentral'!$B$15:$O$31,10,FALSE),0),"")</f>
        <v/>
      </c>
      <c r="X162" s="63" t="str">
        <f>IFERROR(ROUND($L162*VLOOKUP($M162,'Fast info vedlikeholdes sentral'!$B$15:$O$31,11,FALSE),0),"")</f>
        <v/>
      </c>
      <c r="Y162" s="63" t="str">
        <f>IFERROR(ROUND($L162*VLOOKUP($M162,'Fast info vedlikeholdes sentral'!$B$15:$O$31,12,FALSE),0),"")</f>
        <v/>
      </c>
      <c r="Z162" s="63" t="str">
        <f>IFERROR(ROUND($L162*VLOOKUP($M162,'Fast info vedlikeholdes sentral'!$B$15:$O$31,13,FALSE),0),"")</f>
        <v/>
      </c>
      <c r="AA162" s="63" t="str">
        <f>IFERROR(ROUND($L162*VLOOKUP($M162,'Fast info vedlikeholdes sentral'!$B$15:$O$31,14,FALSE),0),"")</f>
        <v/>
      </c>
    </row>
    <row r="163" spans="1:27" ht="15.75" customHeight="1" x14ac:dyDescent="0.25">
      <c r="A163" s="22" t="str">
        <f t="shared" si="18"/>
        <v/>
      </c>
      <c r="B163" s="39" t="str">
        <f>IF(A163="group trans_id",MIN($B$28:B162)-1,"")</f>
        <v/>
      </c>
      <c r="C163" s="22">
        <v>0</v>
      </c>
      <c r="D163" s="27"/>
      <c r="E163" s="27" t="str">
        <f t="shared" si="15"/>
        <v/>
      </c>
      <c r="F163" s="27" t="str">
        <f t="shared" si="16"/>
        <v/>
      </c>
      <c r="G163" s="27" t="str">
        <f t="shared" si="17"/>
        <v/>
      </c>
      <c r="H163" s="27" t="str">
        <f t="shared" si="19"/>
        <v/>
      </c>
      <c r="I163" s="27"/>
      <c r="J163" s="27"/>
      <c r="K163" s="27"/>
      <c r="L163" s="62"/>
      <c r="M163" s="65"/>
      <c r="N163" s="62">
        <f t="shared" si="20"/>
        <v>0</v>
      </c>
      <c r="O163" s="63" t="str">
        <f>IFERROR(ROUND($L163*VLOOKUP($M163,'Fast info vedlikeholdes sentral'!$B$15:$O$31,2,FALSE),0),"")</f>
        <v/>
      </c>
      <c r="P163" s="63" t="str">
        <f>IFERROR(ROUND($L163*VLOOKUP($M163,'Fast info vedlikeholdes sentral'!$B$15:$O$31,3,FALSE),0),"")</f>
        <v/>
      </c>
      <c r="Q163" s="63" t="str">
        <f>IFERROR(ROUND($L163*VLOOKUP($M163,'Fast info vedlikeholdes sentral'!$B$15:$O$31,4,FALSE),0),"")</f>
        <v/>
      </c>
      <c r="R163" s="63" t="str">
        <f>IFERROR(ROUND($L163*VLOOKUP($M163,'Fast info vedlikeholdes sentral'!$B$15:$O$31,5,FALSE),0),"")</f>
        <v/>
      </c>
      <c r="S163" s="63" t="str">
        <f>IFERROR(ROUND($L163*VLOOKUP($M163,'Fast info vedlikeholdes sentral'!$B$15:$O$31,6,FALSE),0),"")</f>
        <v/>
      </c>
      <c r="T163" s="63" t="str">
        <f>IFERROR(ROUND($L163*VLOOKUP($M163,'Fast info vedlikeholdes sentral'!$B$15:$O$31,7,FALSE),0),"")</f>
        <v/>
      </c>
      <c r="U163" s="63" t="str">
        <f>IFERROR(ROUND($L163*VLOOKUP($M163,'Fast info vedlikeholdes sentral'!$B$15:$O$31,8,FALSE),0),"")</f>
        <v/>
      </c>
      <c r="V163" s="63" t="str">
        <f>IFERROR(ROUND($L163*VLOOKUP($M163,'Fast info vedlikeholdes sentral'!$B$15:$O$31,9,FALSE),0),"")</f>
        <v/>
      </c>
      <c r="W163" s="63" t="str">
        <f>IFERROR(ROUND($L163*VLOOKUP($M163,'Fast info vedlikeholdes sentral'!$B$15:$O$31,10,FALSE),0),"")</f>
        <v/>
      </c>
      <c r="X163" s="63" t="str">
        <f>IFERROR(ROUND($L163*VLOOKUP($M163,'Fast info vedlikeholdes sentral'!$B$15:$O$31,11,FALSE),0),"")</f>
        <v/>
      </c>
      <c r="Y163" s="63" t="str">
        <f>IFERROR(ROUND($L163*VLOOKUP($M163,'Fast info vedlikeholdes sentral'!$B$15:$O$31,12,FALSE),0),"")</f>
        <v/>
      </c>
      <c r="Z163" s="63" t="str">
        <f>IFERROR(ROUND($L163*VLOOKUP($M163,'Fast info vedlikeholdes sentral'!$B$15:$O$31,13,FALSE),0),"")</f>
        <v/>
      </c>
      <c r="AA163" s="63" t="str">
        <f>IFERROR(ROUND($L163*VLOOKUP($M163,'Fast info vedlikeholdes sentral'!$B$15:$O$31,14,FALSE),0),"")</f>
        <v/>
      </c>
    </row>
    <row r="164" spans="1:27" ht="15.75" customHeight="1" x14ac:dyDescent="0.25">
      <c r="A164" s="22" t="str">
        <f t="shared" si="18"/>
        <v/>
      </c>
      <c r="B164" s="39" t="str">
        <f>IF(A164="group trans_id",MIN($B$28:B163)-1,"")</f>
        <v/>
      </c>
      <c r="C164" s="22">
        <v>0</v>
      </c>
      <c r="D164" s="27"/>
      <c r="E164" s="27" t="str">
        <f t="shared" si="15"/>
        <v/>
      </c>
      <c r="F164" s="27" t="str">
        <f t="shared" si="16"/>
        <v/>
      </c>
      <c r="G164" s="27" t="str">
        <f t="shared" si="17"/>
        <v/>
      </c>
      <c r="H164" s="27" t="str">
        <f t="shared" si="19"/>
        <v/>
      </c>
      <c r="I164" s="27"/>
      <c r="J164" s="27"/>
      <c r="K164" s="27"/>
      <c r="L164" s="62"/>
      <c r="M164" s="65"/>
      <c r="N164" s="62">
        <f t="shared" si="20"/>
        <v>0</v>
      </c>
      <c r="O164" s="63" t="str">
        <f>IFERROR(ROUND($L164*VLOOKUP($M164,'Fast info vedlikeholdes sentral'!$B$15:$O$31,2,FALSE),0),"")</f>
        <v/>
      </c>
      <c r="P164" s="63" t="str">
        <f>IFERROR(ROUND($L164*VLOOKUP($M164,'Fast info vedlikeholdes sentral'!$B$15:$O$31,3,FALSE),0),"")</f>
        <v/>
      </c>
      <c r="Q164" s="63" t="str">
        <f>IFERROR(ROUND($L164*VLOOKUP($M164,'Fast info vedlikeholdes sentral'!$B$15:$O$31,4,FALSE),0),"")</f>
        <v/>
      </c>
      <c r="R164" s="63" t="str">
        <f>IFERROR(ROUND($L164*VLOOKUP($M164,'Fast info vedlikeholdes sentral'!$B$15:$O$31,5,FALSE),0),"")</f>
        <v/>
      </c>
      <c r="S164" s="63" t="str">
        <f>IFERROR(ROUND($L164*VLOOKUP($M164,'Fast info vedlikeholdes sentral'!$B$15:$O$31,6,FALSE),0),"")</f>
        <v/>
      </c>
      <c r="T164" s="63" t="str">
        <f>IFERROR(ROUND($L164*VLOOKUP($M164,'Fast info vedlikeholdes sentral'!$B$15:$O$31,7,FALSE),0),"")</f>
        <v/>
      </c>
      <c r="U164" s="63" t="str">
        <f>IFERROR(ROUND($L164*VLOOKUP($M164,'Fast info vedlikeholdes sentral'!$B$15:$O$31,8,FALSE),0),"")</f>
        <v/>
      </c>
      <c r="V164" s="63" t="str">
        <f>IFERROR(ROUND($L164*VLOOKUP($M164,'Fast info vedlikeholdes sentral'!$B$15:$O$31,9,FALSE),0),"")</f>
        <v/>
      </c>
      <c r="W164" s="63" t="str">
        <f>IFERROR(ROUND($L164*VLOOKUP($M164,'Fast info vedlikeholdes sentral'!$B$15:$O$31,10,FALSE),0),"")</f>
        <v/>
      </c>
      <c r="X164" s="63" t="str">
        <f>IFERROR(ROUND($L164*VLOOKUP($M164,'Fast info vedlikeholdes sentral'!$B$15:$O$31,11,FALSE),0),"")</f>
        <v/>
      </c>
      <c r="Y164" s="63" t="str">
        <f>IFERROR(ROUND($L164*VLOOKUP($M164,'Fast info vedlikeholdes sentral'!$B$15:$O$31,12,FALSE),0),"")</f>
        <v/>
      </c>
      <c r="Z164" s="63" t="str">
        <f>IFERROR(ROUND($L164*VLOOKUP($M164,'Fast info vedlikeholdes sentral'!$B$15:$O$31,13,FALSE),0),"")</f>
        <v/>
      </c>
      <c r="AA164" s="63" t="str">
        <f>IFERROR(ROUND($L164*VLOOKUP($M164,'Fast info vedlikeholdes sentral'!$B$15:$O$31,14,FALSE),0),"")</f>
        <v/>
      </c>
    </row>
    <row r="165" spans="1:27" ht="15.75" customHeight="1" x14ac:dyDescent="0.25">
      <c r="A165" s="22" t="str">
        <f t="shared" si="18"/>
        <v/>
      </c>
      <c r="B165" s="39" t="str">
        <f>IF(A165="group trans_id",MIN($B$28:B164)-1,"")</f>
        <v/>
      </c>
      <c r="C165" s="22">
        <v>0</v>
      </c>
      <c r="D165" s="27"/>
      <c r="E165" s="27" t="str">
        <f t="shared" si="15"/>
        <v/>
      </c>
      <c r="F165" s="27" t="str">
        <f t="shared" si="16"/>
        <v/>
      </c>
      <c r="G165" s="27" t="str">
        <f t="shared" si="17"/>
        <v/>
      </c>
      <c r="H165" s="27" t="str">
        <f t="shared" si="19"/>
        <v/>
      </c>
      <c r="I165" s="27"/>
      <c r="J165" s="27"/>
      <c r="K165" s="27"/>
      <c r="L165" s="62"/>
      <c r="M165" s="65"/>
      <c r="N165" s="62">
        <f t="shared" si="20"/>
        <v>0</v>
      </c>
      <c r="O165" s="63" t="str">
        <f>IFERROR(ROUND($L165*VLOOKUP($M165,'Fast info vedlikeholdes sentral'!$B$15:$O$31,2,FALSE),0),"")</f>
        <v/>
      </c>
      <c r="P165" s="63" t="str">
        <f>IFERROR(ROUND($L165*VLOOKUP($M165,'Fast info vedlikeholdes sentral'!$B$15:$O$31,3,FALSE),0),"")</f>
        <v/>
      </c>
      <c r="Q165" s="63" t="str">
        <f>IFERROR(ROUND($L165*VLOOKUP($M165,'Fast info vedlikeholdes sentral'!$B$15:$O$31,4,FALSE),0),"")</f>
        <v/>
      </c>
      <c r="R165" s="63" t="str">
        <f>IFERROR(ROUND($L165*VLOOKUP($M165,'Fast info vedlikeholdes sentral'!$B$15:$O$31,5,FALSE),0),"")</f>
        <v/>
      </c>
      <c r="S165" s="63" t="str">
        <f>IFERROR(ROUND($L165*VLOOKUP($M165,'Fast info vedlikeholdes sentral'!$B$15:$O$31,6,FALSE),0),"")</f>
        <v/>
      </c>
      <c r="T165" s="63" t="str">
        <f>IFERROR(ROUND($L165*VLOOKUP($M165,'Fast info vedlikeholdes sentral'!$B$15:$O$31,7,FALSE),0),"")</f>
        <v/>
      </c>
      <c r="U165" s="63" t="str">
        <f>IFERROR(ROUND($L165*VLOOKUP($M165,'Fast info vedlikeholdes sentral'!$B$15:$O$31,8,FALSE),0),"")</f>
        <v/>
      </c>
      <c r="V165" s="63" t="str">
        <f>IFERROR(ROUND($L165*VLOOKUP($M165,'Fast info vedlikeholdes sentral'!$B$15:$O$31,9,FALSE),0),"")</f>
        <v/>
      </c>
      <c r="W165" s="63" t="str">
        <f>IFERROR(ROUND($L165*VLOOKUP($M165,'Fast info vedlikeholdes sentral'!$B$15:$O$31,10,FALSE),0),"")</f>
        <v/>
      </c>
      <c r="X165" s="63" t="str">
        <f>IFERROR(ROUND($L165*VLOOKUP($M165,'Fast info vedlikeholdes sentral'!$B$15:$O$31,11,FALSE),0),"")</f>
        <v/>
      </c>
      <c r="Y165" s="63" t="str">
        <f>IFERROR(ROUND($L165*VLOOKUP($M165,'Fast info vedlikeholdes sentral'!$B$15:$O$31,12,FALSE),0),"")</f>
        <v/>
      </c>
      <c r="Z165" s="63" t="str">
        <f>IFERROR(ROUND($L165*VLOOKUP($M165,'Fast info vedlikeholdes sentral'!$B$15:$O$31,13,FALSE),0),"")</f>
        <v/>
      </c>
      <c r="AA165" s="63" t="str">
        <f>IFERROR(ROUND($L165*VLOOKUP($M165,'Fast info vedlikeholdes sentral'!$B$15:$O$31,14,FALSE),0),"")</f>
        <v/>
      </c>
    </row>
    <row r="166" spans="1:27" ht="15.75" customHeight="1" x14ac:dyDescent="0.25">
      <c r="A166" s="22" t="str">
        <f t="shared" si="18"/>
        <v/>
      </c>
      <c r="B166" s="39" t="str">
        <f>IF(A166="group trans_id",MIN($B$28:B165)-1,"")</f>
        <v/>
      </c>
      <c r="C166" s="22">
        <v>0</v>
      </c>
      <c r="D166" s="27"/>
      <c r="E166" s="27" t="str">
        <f t="shared" si="15"/>
        <v/>
      </c>
      <c r="F166" s="27" t="str">
        <f t="shared" si="16"/>
        <v/>
      </c>
      <c r="G166" s="27" t="str">
        <f t="shared" si="17"/>
        <v/>
      </c>
      <c r="H166" s="27" t="str">
        <f t="shared" si="19"/>
        <v/>
      </c>
      <c r="I166" s="27"/>
      <c r="J166" s="27"/>
      <c r="K166" s="27"/>
      <c r="L166" s="62"/>
      <c r="M166" s="65"/>
      <c r="N166" s="62">
        <f t="shared" si="20"/>
        <v>0</v>
      </c>
      <c r="O166" s="63" t="str">
        <f>IFERROR(ROUND($L166*VLOOKUP($M166,'Fast info vedlikeholdes sentral'!$B$15:$O$31,2,FALSE),0),"")</f>
        <v/>
      </c>
      <c r="P166" s="63" t="str">
        <f>IFERROR(ROUND($L166*VLOOKUP($M166,'Fast info vedlikeholdes sentral'!$B$15:$O$31,3,FALSE),0),"")</f>
        <v/>
      </c>
      <c r="Q166" s="63" t="str">
        <f>IFERROR(ROUND($L166*VLOOKUP($M166,'Fast info vedlikeholdes sentral'!$B$15:$O$31,4,FALSE),0),"")</f>
        <v/>
      </c>
      <c r="R166" s="63" t="str">
        <f>IFERROR(ROUND($L166*VLOOKUP($M166,'Fast info vedlikeholdes sentral'!$B$15:$O$31,5,FALSE),0),"")</f>
        <v/>
      </c>
      <c r="S166" s="63" t="str">
        <f>IFERROR(ROUND($L166*VLOOKUP($M166,'Fast info vedlikeholdes sentral'!$B$15:$O$31,6,FALSE),0),"")</f>
        <v/>
      </c>
      <c r="T166" s="63" t="str">
        <f>IFERROR(ROUND($L166*VLOOKUP($M166,'Fast info vedlikeholdes sentral'!$B$15:$O$31,7,FALSE),0),"")</f>
        <v/>
      </c>
      <c r="U166" s="63" t="str">
        <f>IFERROR(ROUND($L166*VLOOKUP($M166,'Fast info vedlikeholdes sentral'!$B$15:$O$31,8,FALSE),0),"")</f>
        <v/>
      </c>
      <c r="V166" s="63" t="str">
        <f>IFERROR(ROUND($L166*VLOOKUP($M166,'Fast info vedlikeholdes sentral'!$B$15:$O$31,9,FALSE),0),"")</f>
        <v/>
      </c>
      <c r="W166" s="63" t="str">
        <f>IFERROR(ROUND($L166*VLOOKUP($M166,'Fast info vedlikeholdes sentral'!$B$15:$O$31,10,FALSE),0),"")</f>
        <v/>
      </c>
      <c r="X166" s="63" t="str">
        <f>IFERROR(ROUND($L166*VLOOKUP($M166,'Fast info vedlikeholdes sentral'!$B$15:$O$31,11,FALSE),0),"")</f>
        <v/>
      </c>
      <c r="Y166" s="63" t="str">
        <f>IFERROR(ROUND($L166*VLOOKUP($M166,'Fast info vedlikeholdes sentral'!$B$15:$O$31,12,FALSE),0),"")</f>
        <v/>
      </c>
      <c r="Z166" s="63" t="str">
        <f>IFERROR(ROUND($L166*VLOOKUP($M166,'Fast info vedlikeholdes sentral'!$B$15:$O$31,13,FALSE),0),"")</f>
        <v/>
      </c>
      <c r="AA166" s="63" t="str">
        <f>IFERROR(ROUND($L166*VLOOKUP($M166,'Fast info vedlikeholdes sentral'!$B$15:$O$31,14,FALSE),0),"")</f>
        <v/>
      </c>
    </row>
    <row r="167" spans="1:27" ht="15.75" customHeight="1" x14ac:dyDescent="0.25">
      <c r="A167" s="22" t="str">
        <f t="shared" si="18"/>
        <v/>
      </c>
      <c r="B167" s="39" t="str">
        <f>IF(A167="group trans_id",MIN($B$28:B166)-1,"")</f>
        <v/>
      </c>
      <c r="C167" s="22">
        <v>0</v>
      </c>
      <c r="D167" s="27"/>
      <c r="E167" s="27" t="str">
        <f t="shared" si="15"/>
        <v/>
      </c>
      <c r="F167" s="27" t="str">
        <f t="shared" si="16"/>
        <v/>
      </c>
      <c r="G167" s="27" t="str">
        <f t="shared" si="17"/>
        <v/>
      </c>
      <c r="H167" s="27" t="str">
        <f t="shared" si="19"/>
        <v/>
      </c>
      <c r="I167" s="27"/>
      <c r="J167" s="27"/>
      <c r="K167" s="27"/>
      <c r="L167" s="62"/>
      <c r="M167" s="65"/>
      <c r="N167" s="62">
        <f t="shared" si="20"/>
        <v>0</v>
      </c>
      <c r="O167" s="63" t="str">
        <f>IFERROR(ROUND($L167*VLOOKUP($M167,'Fast info vedlikeholdes sentral'!$B$15:$O$31,2,FALSE),0),"")</f>
        <v/>
      </c>
      <c r="P167" s="63" t="str">
        <f>IFERROR(ROUND($L167*VLOOKUP($M167,'Fast info vedlikeholdes sentral'!$B$15:$O$31,3,FALSE),0),"")</f>
        <v/>
      </c>
      <c r="Q167" s="63" t="str">
        <f>IFERROR(ROUND($L167*VLOOKUP($M167,'Fast info vedlikeholdes sentral'!$B$15:$O$31,4,FALSE),0),"")</f>
        <v/>
      </c>
      <c r="R167" s="63" t="str">
        <f>IFERROR(ROUND($L167*VLOOKUP($M167,'Fast info vedlikeholdes sentral'!$B$15:$O$31,5,FALSE),0),"")</f>
        <v/>
      </c>
      <c r="S167" s="63" t="str">
        <f>IFERROR(ROUND($L167*VLOOKUP($M167,'Fast info vedlikeholdes sentral'!$B$15:$O$31,6,FALSE),0),"")</f>
        <v/>
      </c>
      <c r="T167" s="63" t="str">
        <f>IFERROR(ROUND($L167*VLOOKUP($M167,'Fast info vedlikeholdes sentral'!$B$15:$O$31,7,FALSE),0),"")</f>
        <v/>
      </c>
      <c r="U167" s="63" t="str">
        <f>IFERROR(ROUND($L167*VLOOKUP($M167,'Fast info vedlikeholdes sentral'!$B$15:$O$31,8,FALSE),0),"")</f>
        <v/>
      </c>
      <c r="V167" s="63" t="str">
        <f>IFERROR(ROUND($L167*VLOOKUP($M167,'Fast info vedlikeholdes sentral'!$B$15:$O$31,9,FALSE),0),"")</f>
        <v/>
      </c>
      <c r="W167" s="63" t="str">
        <f>IFERROR(ROUND($L167*VLOOKUP($M167,'Fast info vedlikeholdes sentral'!$B$15:$O$31,10,FALSE),0),"")</f>
        <v/>
      </c>
      <c r="X167" s="63" t="str">
        <f>IFERROR(ROUND($L167*VLOOKUP($M167,'Fast info vedlikeholdes sentral'!$B$15:$O$31,11,FALSE),0),"")</f>
        <v/>
      </c>
      <c r="Y167" s="63" t="str">
        <f>IFERROR(ROUND($L167*VLOOKUP($M167,'Fast info vedlikeholdes sentral'!$B$15:$O$31,12,FALSE),0),"")</f>
        <v/>
      </c>
      <c r="Z167" s="63" t="str">
        <f>IFERROR(ROUND($L167*VLOOKUP($M167,'Fast info vedlikeholdes sentral'!$B$15:$O$31,13,FALSE),0),"")</f>
        <v/>
      </c>
      <c r="AA167" s="63" t="str">
        <f>IFERROR(ROUND($L167*VLOOKUP($M167,'Fast info vedlikeholdes sentral'!$B$15:$O$31,14,FALSE),0),"")</f>
        <v/>
      </c>
    </row>
    <row r="168" spans="1:27" ht="15.75" customHeight="1" x14ac:dyDescent="0.25">
      <c r="A168" s="22" t="str">
        <f t="shared" si="18"/>
        <v/>
      </c>
      <c r="B168" s="39" t="str">
        <f>IF(A168="group trans_id",MIN($B$28:B167)-1,"")</f>
        <v/>
      </c>
      <c r="C168" s="22">
        <v>0</v>
      </c>
      <c r="D168" s="27"/>
      <c r="E168" s="27" t="str">
        <f t="shared" si="15"/>
        <v/>
      </c>
      <c r="F168" s="27" t="str">
        <f t="shared" si="16"/>
        <v/>
      </c>
      <c r="G168" s="27" t="str">
        <f t="shared" si="17"/>
        <v/>
      </c>
      <c r="H168" s="27" t="str">
        <f t="shared" si="19"/>
        <v/>
      </c>
      <c r="I168" s="27"/>
      <c r="J168" s="27"/>
      <c r="K168" s="27"/>
      <c r="L168" s="62"/>
      <c r="M168" s="65"/>
      <c r="N168" s="62">
        <f t="shared" si="20"/>
        <v>0</v>
      </c>
      <c r="O168" s="63" t="str">
        <f>IFERROR(ROUND($L168*VLOOKUP($M168,'Fast info vedlikeholdes sentral'!$B$15:$O$31,2,FALSE),0),"")</f>
        <v/>
      </c>
      <c r="P168" s="63" t="str">
        <f>IFERROR(ROUND($L168*VLOOKUP($M168,'Fast info vedlikeholdes sentral'!$B$15:$O$31,3,FALSE),0),"")</f>
        <v/>
      </c>
      <c r="Q168" s="63" t="str">
        <f>IFERROR(ROUND($L168*VLOOKUP($M168,'Fast info vedlikeholdes sentral'!$B$15:$O$31,4,FALSE),0),"")</f>
        <v/>
      </c>
      <c r="R168" s="63" t="str">
        <f>IFERROR(ROUND($L168*VLOOKUP($M168,'Fast info vedlikeholdes sentral'!$B$15:$O$31,5,FALSE),0),"")</f>
        <v/>
      </c>
      <c r="S168" s="63" t="str">
        <f>IFERROR(ROUND($L168*VLOOKUP($M168,'Fast info vedlikeholdes sentral'!$B$15:$O$31,6,FALSE),0),"")</f>
        <v/>
      </c>
      <c r="T168" s="63" t="str">
        <f>IFERROR(ROUND($L168*VLOOKUP($M168,'Fast info vedlikeholdes sentral'!$B$15:$O$31,7,FALSE),0),"")</f>
        <v/>
      </c>
      <c r="U168" s="63" t="str">
        <f>IFERROR(ROUND($L168*VLOOKUP($M168,'Fast info vedlikeholdes sentral'!$B$15:$O$31,8,FALSE),0),"")</f>
        <v/>
      </c>
      <c r="V168" s="63" t="str">
        <f>IFERROR(ROUND($L168*VLOOKUP($M168,'Fast info vedlikeholdes sentral'!$B$15:$O$31,9,FALSE),0),"")</f>
        <v/>
      </c>
      <c r="W168" s="63" t="str">
        <f>IFERROR(ROUND($L168*VLOOKUP($M168,'Fast info vedlikeholdes sentral'!$B$15:$O$31,10,FALSE),0),"")</f>
        <v/>
      </c>
      <c r="X168" s="63" t="str">
        <f>IFERROR(ROUND($L168*VLOOKUP($M168,'Fast info vedlikeholdes sentral'!$B$15:$O$31,11,FALSE),0),"")</f>
        <v/>
      </c>
      <c r="Y168" s="63" t="str">
        <f>IFERROR(ROUND($L168*VLOOKUP($M168,'Fast info vedlikeholdes sentral'!$B$15:$O$31,12,FALSE),0),"")</f>
        <v/>
      </c>
      <c r="Z168" s="63" t="str">
        <f>IFERROR(ROUND($L168*VLOOKUP($M168,'Fast info vedlikeholdes sentral'!$B$15:$O$31,13,FALSE),0),"")</f>
        <v/>
      </c>
      <c r="AA168" s="63" t="str">
        <f>IFERROR(ROUND($L168*VLOOKUP($M168,'Fast info vedlikeholdes sentral'!$B$15:$O$31,14,FALSE),0),"")</f>
        <v/>
      </c>
    </row>
    <row r="169" spans="1:27" ht="15.75" customHeight="1" x14ac:dyDescent="0.25">
      <c r="A169" s="22" t="str">
        <f t="shared" si="18"/>
        <v/>
      </c>
      <c r="B169" s="39" t="str">
        <f>IF(A169="group trans_id",MIN($B$28:B168)-1,"")</f>
        <v/>
      </c>
      <c r="C169" s="22">
        <v>0</v>
      </c>
      <c r="D169" s="27"/>
      <c r="E169" s="27" t="str">
        <f t="shared" si="15"/>
        <v/>
      </c>
      <c r="F169" s="27" t="str">
        <f t="shared" si="16"/>
        <v/>
      </c>
      <c r="G169" s="27" t="str">
        <f t="shared" si="17"/>
        <v/>
      </c>
      <c r="H169" s="27" t="str">
        <f t="shared" si="19"/>
        <v/>
      </c>
      <c r="I169" s="27"/>
      <c r="J169" s="27"/>
      <c r="K169" s="27"/>
      <c r="L169" s="62"/>
      <c r="M169" s="65"/>
      <c r="N169" s="62">
        <f t="shared" si="20"/>
        <v>0</v>
      </c>
      <c r="O169" s="63" t="str">
        <f>IFERROR(ROUND($L169*VLOOKUP($M169,'Fast info vedlikeholdes sentral'!$B$15:$O$31,2,FALSE),0),"")</f>
        <v/>
      </c>
      <c r="P169" s="63" t="str">
        <f>IFERROR(ROUND($L169*VLOOKUP($M169,'Fast info vedlikeholdes sentral'!$B$15:$O$31,3,FALSE),0),"")</f>
        <v/>
      </c>
      <c r="Q169" s="63" t="str">
        <f>IFERROR(ROUND($L169*VLOOKUP($M169,'Fast info vedlikeholdes sentral'!$B$15:$O$31,4,FALSE),0),"")</f>
        <v/>
      </c>
      <c r="R169" s="63" t="str">
        <f>IFERROR(ROUND($L169*VLOOKUP($M169,'Fast info vedlikeholdes sentral'!$B$15:$O$31,5,FALSE),0),"")</f>
        <v/>
      </c>
      <c r="S169" s="63" t="str">
        <f>IFERROR(ROUND($L169*VLOOKUP($M169,'Fast info vedlikeholdes sentral'!$B$15:$O$31,6,FALSE),0),"")</f>
        <v/>
      </c>
      <c r="T169" s="63" t="str">
        <f>IFERROR(ROUND($L169*VLOOKUP($M169,'Fast info vedlikeholdes sentral'!$B$15:$O$31,7,FALSE),0),"")</f>
        <v/>
      </c>
      <c r="U169" s="63" t="str">
        <f>IFERROR(ROUND($L169*VLOOKUP($M169,'Fast info vedlikeholdes sentral'!$B$15:$O$31,8,FALSE),0),"")</f>
        <v/>
      </c>
      <c r="V169" s="63" t="str">
        <f>IFERROR(ROUND($L169*VLOOKUP($M169,'Fast info vedlikeholdes sentral'!$B$15:$O$31,9,FALSE),0),"")</f>
        <v/>
      </c>
      <c r="W169" s="63" t="str">
        <f>IFERROR(ROUND($L169*VLOOKUP($M169,'Fast info vedlikeholdes sentral'!$B$15:$O$31,10,FALSE),0),"")</f>
        <v/>
      </c>
      <c r="X169" s="63" t="str">
        <f>IFERROR(ROUND($L169*VLOOKUP($M169,'Fast info vedlikeholdes sentral'!$B$15:$O$31,11,FALSE),0),"")</f>
        <v/>
      </c>
      <c r="Y169" s="63" t="str">
        <f>IFERROR(ROUND($L169*VLOOKUP($M169,'Fast info vedlikeholdes sentral'!$B$15:$O$31,12,FALSE),0),"")</f>
        <v/>
      </c>
      <c r="Z169" s="63" t="str">
        <f>IFERROR(ROUND($L169*VLOOKUP($M169,'Fast info vedlikeholdes sentral'!$B$15:$O$31,13,FALSE),0),"")</f>
        <v/>
      </c>
      <c r="AA169" s="63" t="str">
        <f>IFERROR(ROUND($L169*VLOOKUP($M169,'Fast info vedlikeholdes sentral'!$B$15:$O$31,14,FALSE),0),"")</f>
        <v/>
      </c>
    </row>
    <row r="170" spans="1:27" ht="15.75" customHeight="1" x14ac:dyDescent="0.25">
      <c r="A170" s="22" t="str">
        <f t="shared" si="18"/>
        <v/>
      </c>
      <c r="B170" s="39" t="str">
        <f>IF(A170="group trans_id",MIN($B$28:B169)-1,"")</f>
        <v/>
      </c>
      <c r="C170" s="22">
        <v>0</v>
      </c>
      <c r="D170" s="27"/>
      <c r="E170" s="27" t="str">
        <f t="shared" si="15"/>
        <v/>
      </c>
      <c r="F170" s="27" t="str">
        <f t="shared" si="16"/>
        <v/>
      </c>
      <c r="G170" s="27" t="str">
        <f t="shared" si="17"/>
        <v/>
      </c>
      <c r="H170" s="27" t="str">
        <f t="shared" si="19"/>
        <v/>
      </c>
      <c r="I170" s="27"/>
      <c r="J170" s="27"/>
      <c r="K170" s="27"/>
      <c r="L170" s="62"/>
      <c r="M170" s="65"/>
      <c r="N170" s="62">
        <f t="shared" si="20"/>
        <v>0</v>
      </c>
      <c r="O170" s="63" t="str">
        <f>IFERROR(ROUND($L170*VLOOKUP($M170,'Fast info vedlikeholdes sentral'!$B$15:$O$31,2,FALSE),0),"")</f>
        <v/>
      </c>
      <c r="P170" s="63" t="str">
        <f>IFERROR(ROUND($L170*VLOOKUP($M170,'Fast info vedlikeholdes sentral'!$B$15:$O$31,3,FALSE),0),"")</f>
        <v/>
      </c>
      <c r="Q170" s="63" t="str">
        <f>IFERROR(ROUND($L170*VLOOKUP($M170,'Fast info vedlikeholdes sentral'!$B$15:$O$31,4,FALSE),0),"")</f>
        <v/>
      </c>
      <c r="R170" s="63" t="str">
        <f>IFERROR(ROUND($L170*VLOOKUP($M170,'Fast info vedlikeholdes sentral'!$B$15:$O$31,5,FALSE),0),"")</f>
        <v/>
      </c>
      <c r="S170" s="63" t="str">
        <f>IFERROR(ROUND($L170*VLOOKUP($M170,'Fast info vedlikeholdes sentral'!$B$15:$O$31,6,FALSE),0),"")</f>
        <v/>
      </c>
      <c r="T170" s="63" t="str">
        <f>IFERROR(ROUND($L170*VLOOKUP($M170,'Fast info vedlikeholdes sentral'!$B$15:$O$31,7,FALSE),0),"")</f>
        <v/>
      </c>
      <c r="U170" s="63" t="str">
        <f>IFERROR(ROUND($L170*VLOOKUP($M170,'Fast info vedlikeholdes sentral'!$B$15:$O$31,8,FALSE),0),"")</f>
        <v/>
      </c>
      <c r="V170" s="63" t="str">
        <f>IFERROR(ROUND($L170*VLOOKUP($M170,'Fast info vedlikeholdes sentral'!$B$15:$O$31,9,FALSE),0),"")</f>
        <v/>
      </c>
      <c r="W170" s="63" t="str">
        <f>IFERROR(ROUND($L170*VLOOKUP($M170,'Fast info vedlikeholdes sentral'!$B$15:$O$31,10,FALSE),0),"")</f>
        <v/>
      </c>
      <c r="X170" s="63" t="str">
        <f>IFERROR(ROUND($L170*VLOOKUP($M170,'Fast info vedlikeholdes sentral'!$B$15:$O$31,11,FALSE),0),"")</f>
        <v/>
      </c>
      <c r="Y170" s="63" t="str">
        <f>IFERROR(ROUND($L170*VLOOKUP($M170,'Fast info vedlikeholdes sentral'!$B$15:$O$31,12,FALSE),0),"")</f>
        <v/>
      </c>
      <c r="Z170" s="63" t="str">
        <f>IFERROR(ROUND($L170*VLOOKUP($M170,'Fast info vedlikeholdes sentral'!$B$15:$O$31,13,FALSE),0),"")</f>
        <v/>
      </c>
      <c r="AA170" s="63" t="str">
        <f>IFERROR(ROUND($L170*VLOOKUP($M170,'Fast info vedlikeholdes sentral'!$B$15:$O$31,14,FALSE),0),"")</f>
        <v/>
      </c>
    </row>
    <row r="171" spans="1:27" ht="15.75" customHeight="1" x14ac:dyDescent="0.25">
      <c r="A171" s="22" t="str">
        <f t="shared" si="18"/>
        <v/>
      </c>
      <c r="B171" s="39" t="str">
        <f>IF(A171="group trans_id",MIN($B$28:B170)-1,"")</f>
        <v/>
      </c>
      <c r="C171" s="22">
        <v>0</v>
      </c>
      <c r="D171" s="27"/>
      <c r="E171" s="27" t="str">
        <f t="shared" si="15"/>
        <v/>
      </c>
      <c r="F171" s="27" t="str">
        <f t="shared" si="16"/>
        <v/>
      </c>
      <c r="G171" s="27" t="str">
        <f t="shared" si="17"/>
        <v/>
      </c>
      <c r="H171" s="27" t="str">
        <f t="shared" si="19"/>
        <v/>
      </c>
      <c r="I171" s="27"/>
      <c r="J171" s="27"/>
      <c r="K171" s="27"/>
      <c r="L171" s="62"/>
      <c r="M171" s="65"/>
      <c r="N171" s="62">
        <f t="shared" si="20"/>
        <v>0</v>
      </c>
      <c r="O171" s="63" t="str">
        <f>IFERROR(ROUND($L171*VLOOKUP($M171,'Fast info vedlikeholdes sentral'!$B$15:$O$31,2,FALSE),0),"")</f>
        <v/>
      </c>
      <c r="P171" s="63" t="str">
        <f>IFERROR(ROUND($L171*VLOOKUP($M171,'Fast info vedlikeholdes sentral'!$B$15:$O$31,3,FALSE),0),"")</f>
        <v/>
      </c>
      <c r="Q171" s="63" t="str">
        <f>IFERROR(ROUND($L171*VLOOKUP($M171,'Fast info vedlikeholdes sentral'!$B$15:$O$31,4,FALSE),0),"")</f>
        <v/>
      </c>
      <c r="R171" s="63" t="str">
        <f>IFERROR(ROUND($L171*VLOOKUP($M171,'Fast info vedlikeholdes sentral'!$B$15:$O$31,5,FALSE),0),"")</f>
        <v/>
      </c>
      <c r="S171" s="63" t="str">
        <f>IFERROR(ROUND($L171*VLOOKUP($M171,'Fast info vedlikeholdes sentral'!$B$15:$O$31,6,FALSE),0),"")</f>
        <v/>
      </c>
      <c r="T171" s="63" t="str">
        <f>IFERROR(ROUND($L171*VLOOKUP($M171,'Fast info vedlikeholdes sentral'!$B$15:$O$31,7,FALSE),0),"")</f>
        <v/>
      </c>
      <c r="U171" s="63" t="str">
        <f>IFERROR(ROUND($L171*VLOOKUP($M171,'Fast info vedlikeholdes sentral'!$B$15:$O$31,8,FALSE),0),"")</f>
        <v/>
      </c>
      <c r="V171" s="63" t="str">
        <f>IFERROR(ROUND($L171*VLOOKUP($M171,'Fast info vedlikeholdes sentral'!$B$15:$O$31,9,FALSE),0),"")</f>
        <v/>
      </c>
      <c r="W171" s="63" t="str">
        <f>IFERROR(ROUND($L171*VLOOKUP($M171,'Fast info vedlikeholdes sentral'!$B$15:$O$31,10,FALSE),0),"")</f>
        <v/>
      </c>
      <c r="X171" s="63" t="str">
        <f>IFERROR(ROUND($L171*VLOOKUP($M171,'Fast info vedlikeholdes sentral'!$B$15:$O$31,11,FALSE),0),"")</f>
        <v/>
      </c>
      <c r="Y171" s="63" t="str">
        <f>IFERROR(ROUND($L171*VLOOKUP($M171,'Fast info vedlikeholdes sentral'!$B$15:$O$31,12,FALSE),0),"")</f>
        <v/>
      </c>
      <c r="Z171" s="63" t="str">
        <f>IFERROR(ROUND($L171*VLOOKUP($M171,'Fast info vedlikeholdes sentral'!$B$15:$O$31,13,FALSE),0),"")</f>
        <v/>
      </c>
      <c r="AA171" s="63" t="str">
        <f>IFERROR(ROUND($L171*VLOOKUP($M171,'Fast info vedlikeholdes sentral'!$B$15:$O$31,14,FALSE),0),"")</f>
        <v/>
      </c>
    </row>
    <row r="172" spans="1:27" ht="15.75" customHeight="1" x14ac:dyDescent="0.25">
      <c r="A172" s="22" t="str">
        <f t="shared" si="18"/>
        <v/>
      </c>
      <c r="B172" s="39" t="str">
        <f>IF(A172="group trans_id",MIN($B$28:B171)-1,"")</f>
        <v/>
      </c>
      <c r="C172" s="22">
        <v>0</v>
      </c>
      <c r="D172" s="27"/>
      <c r="E172" s="27" t="str">
        <f t="shared" si="15"/>
        <v/>
      </c>
      <c r="F172" s="27" t="str">
        <f t="shared" si="16"/>
        <v/>
      </c>
      <c r="G172" s="27" t="str">
        <f t="shared" si="17"/>
        <v/>
      </c>
      <c r="H172" s="27" t="str">
        <f t="shared" si="19"/>
        <v/>
      </c>
      <c r="I172" s="27"/>
      <c r="J172" s="27"/>
      <c r="K172" s="27"/>
      <c r="L172" s="62"/>
      <c r="M172" s="65"/>
      <c r="N172" s="62">
        <f t="shared" si="20"/>
        <v>0</v>
      </c>
      <c r="O172" s="63" t="str">
        <f>IFERROR(ROUND($L172*VLOOKUP($M172,'Fast info vedlikeholdes sentral'!$B$15:$O$31,2,FALSE),0),"")</f>
        <v/>
      </c>
      <c r="P172" s="63" t="str">
        <f>IFERROR(ROUND($L172*VLOOKUP($M172,'Fast info vedlikeholdes sentral'!$B$15:$O$31,3,FALSE),0),"")</f>
        <v/>
      </c>
      <c r="Q172" s="63" t="str">
        <f>IFERROR(ROUND($L172*VLOOKUP($M172,'Fast info vedlikeholdes sentral'!$B$15:$O$31,4,FALSE),0),"")</f>
        <v/>
      </c>
      <c r="R172" s="63" t="str">
        <f>IFERROR(ROUND($L172*VLOOKUP($M172,'Fast info vedlikeholdes sentral'!$B$15:$O$31,5,FALSE),0),"")</f>
        <v/>
      </c>
      <c r="S172" s="63" t="str">
        <f>IFERROR(ROUND($L172*VLOOKUP($M172,'Fast info vedlikeholdes sentral'!$B$15:$O$31,6,FALSE),0),"")</f>
        <v/>
      </c>
      <c r="T172" s="63" t="str">
        <f>IFERROR(ROUND($L172*VLOOKUP($M172,'Fast info vedlikeholdes sentral'!$B$15:$O$31,7,FALSE),0),"")</f>
        <v/>
      </c>
      <c r="U172" s="63" t="str">
        <f>IFERROR(ROUND($L172*VLOOKUP($M172,'Fast info vedlikeholdes sentral'!$B$15:$O$31,8,FALSE),0),"")</f>
        <v/>
      </c>
      <c r="V172" s="63" t="str">
        <f>IFERROR(ROUND($L172*VLOOKUP($M172,'Fast info vedlikeholdes sentral'!$B$15:$O$31,9,FALSE),0),"")</f>
        <v/>
      </c>
      <c r="W172" s="63" t="str">
        <f>IFERROR(ROUND($L172*VLOOKUP($M172,'Fast info vedlikeholdes sentral'!$B$15:$O$31,10,FALSE),0),"")</f>
        <v/>
      </c>
      <c r="X172" s="63" t="str">
        <f>IFERROR(ROUND($L172*VLOOKUP($M172,'Fast info vedlikeholdes sentral'!$B$15:$O$31,11,FALSE),0),"")</f>
        <v/>
      </c>
      <c r="Y172" s="63" t="str">
        <f>IFERROR(ROUND($L172*VLOOKUP($M172,'Fast info vedlikeholdes sentral'!$B$15:$O$31,12,FALSE),0),"")</f>
        <v/>
      </c>
      <c r="Z172" s="63" t="str">
        <f>IFERROR(ROUND($L172*VLOOKUP($M172,'Fast info vedlikeholdes sentral'!$B$15:$O$31,13,FALSE),0),"")</f>
        <v/>
      </c>
      <c r="AA172" s="63" t="str">
        <f>IFERROR(ROUND($L172*VLOOKUP($M172,'Fast info vedlikeholdes sentral'!$B$15:$O$31,14,FALSE),0),"")</f>
        <v/>
      </c>
    </row>
    <row r="173" spans="1:27" ht="15.75" customHeight="1" x14ac:dyDescent="0.25">
      <c r="A173" s="22" t="str">
        <f t="shared" si="18"/>
        <v/>
      </c>
      <c r="B173" s="39" t="str">
        <f>IF(A173="group trans_id",MIN($B$28:B172)-1,"")</f>
        <v/>
      </c>
      <c r="C173" s="22">
        <v>0</v>
      </c>
      <c r="D173" s="27"/>
      <c r="E173" s="27" t="str">
        <f t="shared" si="15"/>
        <v/>
      </c>
      <c r="F173" s="27" t="str">
        <f t="shared" si="16"/>
        <v/>
      </c>
      <c r="G173" s="27" t="str">
        <f t="shared" si="17"/>
        <v/>
      </c>
      <c r="H173" s="27" t="str">
        <f t="shared" si="19"/>
        <v/>
      </c>
      <c r="I173" s="27"/>
      <c r="J173" s="27"/>
      <c r="K173" s="27"/>
      <c r="L173" s="62"/>
      <c r="M173" s="65"/>
      <c r="N173" s="62">
        <f t="shared" si="20"/>
        <v>0</v>
      </c>
      <c r="O173" s="63" t="str">
        <f>IFERROR(ROUND($L173*VLOOKUP($M173,'Fast info vedlikeholdes sentral'!$B$15:$O$31,2,FALSE),0),"")</f>
        <v/>
      </c>
      <c r="P173" s="63" t="str">
        <f>IFERROR(ROUND($L173*VLOOKUP($M173,'Fast info vedlikeholdes sentral'!$B$15:$O$31,3,FALSE),0),"")</f>
        <v/>
      </c>
      <c r="Q173" s="63" t="str">
        <f>IFERROR(ROUND($L173*VLOOKUP($M173,'Fast info vedlikeholdes sentral'!$B$15:$O$31,4,FALSE),0),"")</f>
        <v/>
      </c>
      <c r="R173" s="63" t="str">
        <f>IFERROR(ROUND($L173*VLOOKUP($M173,'Fast info vedlikeholdes sentral'!$B$15:$O$31,5,FALSE),0),"")</f>
        <v/>
      </c>
      <c r="S173" s="63" t="str">
        <f>IFERROR(ROUND($L173*VLOOKUP($M173,'Fast info vedlikeholdes sentral'!$B$15:$O$31,6,FALSE),0),"")</f>
        <v/>
      </c>
      <c r="T173" s="63" t="str">
        <f>IFERROR(ROUND($L173*VLOOKUP($M173,'Fast info vedlikeholdes sentral'!$B$15:$O$31,7,FALSE),0),"")</f>
        <v/>
      </c>
      <c r="U173" s="63" t="str">
        <f>IFERROR(ROUND($L173*VLOOKUP($M173,'Fast info vedlikeholdes sentral'!$B$15:$O$31,8,FALSE),0),"")</f>
        <v/>
      </c>
      <c r="V173" s="63" t="str">
        <f>IFERROR(ROUND($L173*VLOOKUP($M173,'Fast info vedlikeholdes sentral'!$B$15:$O$31,9,FALSE),0),"")</f>
        <v/>
      </c>
      <c r="W173" s="63" t="str">
        <f>IFERROR(ROUND($L173*VLOOKUP($M173,'Fast info vedlikeholdes sentral'!$B$15:$O$31,10,FALSE),0),"")</f>
        <v/>
      </c>
      <c r="X173" s="63" t="str">
        <f>IFERROR(ROUND($L173*VLOOKUP($M173,'Fast info vedlikeholdes sentral'!$B$15:$O$31,11,FALSE),0),"")</f>
        <v/>
      </c>
      <c r="Y173" s="63" t="str">
        <f>IFERROR(ROUND($L173*VLOOKUP($M173,'Fast info vedlikeholdes sentral'!$B$15:$O$31,12,FALSE),0),"")</f>
        <v/>
      </c>
      <c r="Z173" s="63" t="str">
        <f>IFERROR(ROUND($L173*VLOOKUP($M173,'Fast info vedlikeholdes sentral'!$B$15:$O$31,13,FALSE),0),"")</f>
        <v/>
      </c>
      <c r="AA173" s="63" t="str">
        <f>IFERROR(ROUND($L173*VLOOKUP($M173,'Fast info vedlikeholdes sentral'!$B$15:$O$31,14,FALSE),0),"")</f>
        <v/>
      </c>
    </row>
    <row r="174" spans="1:27" ht="15.75" customHeight="1" x14ac:dyDescent="0.25">
      <c r="A174" s="22" t="str">
        <f t="shared" si="18"/>
        <v/>
      </c>
      <c r="B174" s="39" t="str">
        <f>IF(A174="group trans_id",MIN($B$28:B173)-1,"")</f>
        <v/>
      </c>
      <c r="C174" s="22">
        <v>0</v>
      </c>
      <c r="D174" s="27"/>
      <c r="E174" s="27" t="str">
        <f t="shared" si="15"/>
        <v/>
      </c>
      <c r="F174" s="27" t="str">
        <f t="shared" si="16"/>
        <v/>
      </c>
      <c r="G174" s="27" t="str">
        <f t="shared" si="17"/>
        <v/>
      </c>
      <c r="H174" s="27" t="str">
        <f t="shared" si="19"/>
        <v/>
      </c>
      <c r="I174" s="27"/>
      <c r="J174" s="27"/>
      <c r="K174" s="27"/>
      <c r="L174" s="62"/>
      <c r="M174" s="65"/>
      <c r="N174" s="62">
        <f t="shared" si="20"/>
        <v>0</v>
      </c>
      <c r="O174" s="63" t="str">
        <f>IFERROR(ROUND($L174*VLOOKUP($M174,'Fast info vedlikeholdes sentral'!$B$15:$O$31,2,FALSE),0),"")</f>
        <v/>
      </c>
      <c r="P174" s="63" t="str">
        <f>IFERROR(ROUND($L174*VLOOKUP($M174,'Fast info vedlikeholdes sentral'!$B$15:$O$31,3,FALSE),0),"")</f>
        <v/>
      </c>
      <c r="Q174" s="63" t="str">
        <f>IFERROR(ROUND($L174*VLOOKUP($M174,'Fast info vedlikeholdes sentral'!$B$15:$O$31,4,FALSE),0),"")</f>
        <v/>
      </c>
      <c r="R174" s="63" t="str">
        <f>IFERROR(ROUND($L174*VLOOKUP($M174,'Fast info vedlikeholdes sentral'!$B$15:$O$31,5,FALSE),0),"")</f>
        <v/>
      </c>
      <c r="S174" s="63" t="str">
        <f>IFERROR(ROUND($L174*VLOOKUP($M174,'Fast info vedlikeholdes sentral'!$B$15:$O$31,6,FALSE),0),"")</f>
        <v/>
      </c>
      <c r="T174" s="63" t="str">
        <f>IFERROR(ROUND($L174*VLOOKUP($M174,'Fast info vedlikeholdes sentral'!$B$15:$O$31,7,FALSE),0),"")</f>
        <v/>
      </c>
      <c r="U174" s="63" t="str">
        <f>IFERROR(ROUND($L174*VLOOKUP($M174,'Fast info vedlikeholdes sentral'!$B$15:$O$31,8,FALSE),0),"")</f>
        <v/>
      </c>
      <c r="V174" s="63" t="str">
        <f>IFERROR(ROUND($L174*VLOOKUP($M174,'Fast info vedlikeholdes sentral'!$B$15:$O$31,9,FALSE),0),"")</f>
        <v/>
      </c>
      <c r="W174" s="63" t="str">
        <f>IFERROR(ROUND($L174*VLOOKUP($M174,'Fast info vedlikeholdes sentral'!$B$15:$O$31,10,FALSE),0),"")</f>
        <v/>
      </c>
      <c r="X174" s="63" t="str">
        <f>IFERROR(ROUND($L174*VLOOKUP($M174,'Fast info vedlikeholdes sentral'!$B$15:$O$31,11,FALSE),0),"")</f>
        <v/>
      </c>
      <c r="Y174" s="63" t="str">
        <f>IFERROR(ROUND($L174*VLOOKUP($M174,'Fast info vedlikeholdes sentral'!$B$15:$O$31,12,FALSE),0),"")</f>
        <v/>
      </c>
      <c r="Z174" s="63" t="str">
        <f>IFERROR(ROUND($L174*VLOOKUP($M174,'Fast info vedlikeholdes sentral'!$B$15:$O$31,13,FALSE),0),"")</f>
        <v/>
      </c>
      <c r="AA174" s="63" t="str">
        <f>IFERROR(ROUND($L174*VLOOKUP($M174,'Fast info vedlikeholdes sentral'!$B$15:$O$31,14,FALSE),0),"")</f>
        <v/>
      </c>
    </row>
    <row r="175" spans="1:27" ht="15.75" customHeight="1" x14ac:dyDescent="0.25">
      <c r="A175" s="22" t="str">
        <f t="shared" si="18"/>
        <v/>
      </c>
      <c r="B175" s="39" t="str">
        <f>IF(A175="group trans_id",MIN($B$28:B174)-1,"")</f>
        <v/>
      </c>
      <c r="C175" s="22">
        <v>0</v>
      </c>
      <c r="D175" s="27"/>
      <c r="E175" s="27" t="str">
        <f t="shared" si="15"/>
        <v/>
      </c>
      <c r="F175" s="27" t="str">
        <f t="shared" si="16"/>
        <v/>
      </c>
      <c r="G175" s="27" t="str">
        <f t="shared" si="17"/>
        <v/>
      </c>
      <c r="H175" s="27" t="str">
        <f t="shared" si="19"/>
        <v/>
      </c>
      <c r="I175" s="27"/>
      <c r="J175" s="27"/>
      <c r="K175" s="27"/>
      <c r="L175" s="62"/>
      <c r="M175" s="65"/>
      <c r="N175" s="62">
        <f t="shared" si="20"/>
        <v>0</v>
      </c>
      <c r="O175" s="63" t="str">
        <f>IFERROR(ROUND($L175*VLOOKUP($M175,'Fast info vedlikeholdes sentral'!$B$15:$O$31,2,FALSE),0),"")</f>
        <v/>
      </c>
      <c r="P175" s="63" t="str">
        <f>IFERROR(ROUND($L175*VLOOKUP($M175,'Fast info vedlikeholdes sentral'!$B$15:$O$31,3,FALSE),0),"")</f>
        <v/>
      </c>
      <c r="Q175" s="63" t="str">
        <f>IFERROR(ROUND($L175*VLOOKUP($M175,'Fast info vedlikeholdes sentral'!$B$15:$O$31,4,FALSE),0),"")</f>
        <v/>
      </c>
      <c r="R175" s="63" t="str">
        <f>IFERROR(ROUND($L175*VLOOKUP($M175,'Fast info vedlikeholdes sentral'!$B$15:$O$31,5,FALSE),0),"")</f>
        <v/>
      </c>
      <c r="S175" s="63" t="str">
        <f>IFERROR(ROUND($L175*VLOOKUP($M175,'Fast info vedlikeholdes sentral'!$B$15:$O$31,6,FALSE),0),"")</f>
        <v/>
      </c>
      <c r="T175" s="63" t="str">
        <f>IFERROR(ROUND($L175*VLOOKUP($M175,'Fast info vedlikeholdes sentral'!$B$15:$O$31,7,FALSE),0),"")</f>
        <v/>
      </c>
      <c r="U175" s="63" t="str">
        <f>IFERROR(ROUND($L175*VLOOKUP($M175,'Fast info vedlikeholdes sentral'!$B$15:$O$31,8,FALSE),0),"")</f>
        <v/>
      </c>
      <c r="V175" s="63" t="str">
        <f>IFERROR(ROUND($L175*VLOOKUP($M175,'Fast info vedlikeholdes sentral'!$B$15:$O$31,9,FALSE),0),"")</f>
        <v/>
      </c>
      <c r="W175" s="63" t="str">
        <f>IFERROR(ROUND($L175*VLOOKUP($M175,'Fast info vedlikeholdes sentral'!$B$15:$O$31,10,FALSE),0),"")</f>
        <v/>
      </c>
      <c r="X175" s="63" t="str">
        <f>IFERROR(ROUND($L175*VLOOKUP($M175,'Fast info vedlikeholdes sentral'!$B$15:$O$31,11,FALSE),0),"")</f>
        <v/>
      </c>
      <c r="Y175" s="63" t="str">
        <f>IFERROR(ROUND($L175*VLOOKUP($M175,'Fast info vedlikeholdes sentral'!$B$15:$O$31,12,FALSE),0),"")</f>
        <v/>
      </c>
      <c r="Z175" s="63" t="str">
        <f>IFERROR(ROUND($L175*VLOOKUP($M175,'Fast info vedlikeholdes sentral'!$B$15:$O$31,13,FALSE),0),"")</f>
        <v/>
      </c>
      <c r="AA175" s="63" t="str">
        <f>IFERROR(ROUND($L175*VLOOKUP($M175,'Fast info vedlikeholdes sentral'!$B$15:$O$31,14,FALSE),0),"")</f>
        <v/>
      </c>
    </row>
    <row r="176" spans="1:27" ht="15.75" customHeight="1" x14ac:dyDescent="0.25">
      <c r="A176" s="22" t="str">
        <f t="shared" si="18"/>
        <v/>
      </c>
      <c r="B176" s="39" t="str">
        <f>IF(A176="group trans_id",MIN($B$28:B175)-1,"")</f>
        <v/>
      </c>
      <c r="C176" s="22">
        <v>0</v>
      </c>
      <c r="D176" s="27"/>
      <c r="E176" s="27" t="str">
        <f t="shared" si="15"/>
        <v/>
      </c>
      <c r="F176" s="27" t="str">
        <f t="shared" si="16"/>
        <v/>
      </c>
      <c r="G176" s="27" t="str">
        <f t="shared" si="17"/>
        <v/>
      </c>
      <c r="H176" s="27" t="str">
        <f t="shared" si="19"/>
        <v/>
      </c>
      <c r="I176" s="27"/>
      <c r="J176" s="27"/>
      <c r="K176" s="27"/>
      <c r="L176" s="62"/>
      <c r="M176" s="65"/>
      <c r="N176" s="62">
        <f t="shared" si="20"/>
        <v>0</v>
      </c>
      <c r="O176" s="63" t="str">
        <f>IFERROR(ROUND($L176*VLOOKUP($M176,'Fast info vedlikeholdes sentral'!$B$15:$O$31,2,FALSE),0),"")</f>
        <v/>
      </c>
      <c r="P176" s="63" t="str">
        <f>IFERROR(ROUND($L176*VLOOKUP($M176,'Fast info vedlikeholdes sentral'!$B$15:$O$31,3,FALSE),0),"")</f>
        <v/>
      </c>
      <c r="Q176" s="63" t="str">
        <f>IFERROR(ROUND($L176*VLOOKUP($M176,'Fast info vedlikeholdes sentral'!$B$15:$O$31,4,FALSE),0),"")</f>
        <v/>
      </c>
      <c r="R176" s="63" t="str">
        <f>IFERROR(ROUND($L176*VLOOKUP($M176,'Fast info vedlikeholdes sentral'!$B$15:$O$31,5,FALSE),0),"")</f>
        <v/>
      </c>
      <c r="S176" s="63" t="str">
        <f>IFERROR(ROUND($L176*VLOOKUP($M176,'Fast info vedlikeholdes sentral'!$B$15:$O$31,6,FALSE),0),"")</f>
        <v/>
      </c>
      <c r="T176" s="63" t="str">
        <f>IFERROR(ROUND($L176*VLOOKUP($M176,'Fast info vedlikeholdes sentral'!$B$15:$O$31,7,FALSE),0),"")</f>
        <v/>
      </c>
      <c r="U176" s="63" t="str">
        <f>IFERROR(ROUND($L176*VLOOKUP($M176,'Fast info vedlikeholdes sentral'!$B$15:$O$31,8,FALSE),0),"")</f>
        <v/>
      </c>
      <c r="V176" s="63" t="str">
        <f>IFERROR(ROUND($L176*VLOOKUP($M176,'Fast info vedlikeholdes sentral'!$B$15:$O$31,9,FALSE),0),"")</f>
        <v/>
      </c>
      <c r="W176" s="63" t="str">
        <f>IFERROR(ROUND($L176*VLOOKUP($M176,'Fast info vedlikeholdes sentral'!$B$15:$O$31,10,FALSE),0),"")</f>
        <v/>
      </c>
      <c r="X176" s="63" t="str">
        <f>IFERROR(ROUND($L176*VLOOKUP($M176,'Fast info vedlikeholdes sentral'!$B$15:$O$31,11,FALSE),0),"")</f>
        <v/>
      </c>
      <c r="Y176" s="63" t="str">
        <f>IFERROR(ROUND($L176*VLOOKUP($M176,'Fast info vedlikeholdes sentral'!$B$15:$O$31,12,FALSE),0),"")</f>
        <v/>
      </c>
      <c r="Z176" s="63" t="str">
        <f>IFERROR(ROUND($L176*VLOOKUP($M176,'Fast info vedlikeholdes sentral'!$B$15:$O$31,13,FALSE),0),"")</f>
        <v/>
      </c>
      <c r="AA176" s="63" t="str">
        <f>IFERROR(ROUND($L176*VLOOKUP($M176,'Fast info vedlikeholdes sentral'!$B$15:$O$31,14,FALSE),0),"")</f>
        <v/>
      </c>
    </row>
    <row r="177" spans="1:27" ht="15.75" customHeight="1" x14ac:dyDescent="0.25">
      <c r="A177" s="22" t="str">
        <f t="shared" si="18"/>
        <v/>
      </c>
      <c r="B177" s="39" t="str">
        <f>IF(A177="group trans_id",MIN($B$28:B176)-1,"")</f>
        <v/>
      </c>
      <c r="C177" s="22">
        <v>0</v>
      </c>
      <c r="D177" s="27"/>
      <c r="E177" s="27" t="str">
        <f t="shared" si="15"/>
        <v/>
      </c>
      <c r="F177" s="27" t="str">
        <f t="shared" si="16"/>
        <v/>
      </c>
      <c r="G177" s="27" t="str">
        <f t="shared" si="17"/>
        <v/>
      </c>
      <c r="H177" s="27" t="str">
        <f t="shared" si="19"/>
        <v/>
      </c>
      <c r="I177" s="27"/>
      <c r="J177" s="27"/>
      <c r="K177" s="27"/>
      <c r="L177" s="62"/>
      <c r="M177" s="65"/>
      <c r="N177" s="62">
        <f t="shared" si="20"/>
        <v>0</v>
      </c>
      <c r="O177" s="63" t="str">
        <f>IFERROR(ROUND($L177*VLOOKUP($M177,'Fast info vedlikeholdes sentral'!$B$15:$O$31,2,FALSE),0),"")</f>
        <v/>
      </c>
      <c r="P177" s="63" t="str">
        <f>IFERROR(ROUND($L177*VLOOKUP($M177,'Fast info vedlikeholdes sentral'!$B$15:$O$31,3,FALSE),0),"")</f>
        <v/>
      </c>
      <c r="Q177" s="63" t="str">
        <f>IFERROR(ROUND($L177*VLOOKUP($M177,'Fast info vedlikeholdes sentral'!$B$15:$O$31,4,FALSE),0),"")</f>
        <v/>
      </c>
      <c r="R177" s="63" t="str">
        <f>IFERROR(ROUND($L177*VLOOKUP($M177,'Fast info vedlikeholdes sentral'!$B$15:$O$31,5,FALSE),0),"")</f>
        <v/>
      </c>
      <c r="S177" s="63" t="str">
        <f>IFERROR(ROUND($L177*VLOOKUP($M177,'Fast info vedlikeholdes sentral'!$B$15:$O$31,6,FALSE),0),"")</f>
        <v/>
      </c>
      <c r="T177" s="63" t="str">
        <f>IFERROR(ROUND($L177*VLOOKUP($M177,'Fast info vedlikeholdes sentral'!$B$15:$O$31,7,FALSE),0),"")</f>
        <v/>
      </c>
      <c r="U177" s="63" t="str">
        <f>IFERROR(ROUND($L177*VLOOKUP($M177,'Fast info vedlikeholdes sentral'!$B$15:$O$31,8,FALSE),0),"")</f>
        <v/>
      </c>
      <c r="V177" s="63" t="str">
        <f>IFERROR(ROUND($L177*VLOOKUP($M177,'Fast info vedlikeholdes sentral'!$B$15:$O$31,9,FALSE),0),"")</f>
        <v/>
      </c>
      <c r="W177" s="63" t="str">
        <f>IFERROR(ROUND($L177*VLOOKUP($M177,'Fast info vedlikeholdes sentral'!$B$15:$O$31,10,FALSE),0),"")</f>
        <v/>
      </c>
      <c r="X177" s="63" t="str">
        <f>IFERROR(ROUND($L177*VLOOKUP($M177,'Fast info vedlikeholdes sentral'!$B$15:$O$31,11,FALSE),0),"")</f>
        <v/>
      </c>
      <c r="Y177" s="63" t="str">
        <f>IFERROR(ROUND($L177*VLOOKUP($M177,'Fast info vedlikeholdes sentral'!$B$15:$O$31,12,FALSE),0),"")</f>
        <v/>
      </c>
      <c r="Z177" s="63" t="str">
        <f>IFERROR(ROUND($L177*VLOOKUP($M177,'Fast info vedlikeholdes sentral'!$B$15:$O$31,13,FALSE),0),"")</f>
        <v/>
      </c>
      <c r="AA177" s="63" t="str">
        <f>IFERROR(ROUND($L177*VLOOKUP($M177,'Fast info vedlikeholdes sentral'!$B$15:$O$31,14,FALSE),0),"")</f>
        <v/>
      </c>
    </row>
    <row r="178" spans="1:27" ht="15.75" customHeight="1" x14ac:dyDescent="0.25">
      <c r="A178" s="22" t="str">
        <f t="shared" si="18"/>
        <v/>
      </c>
      <c r="B178" s="39" t="str">
        <f>IF(A178="group trans_id",MIN($B$28:B177)-1,"")</f>
        <v/>
      </c>
      <c r="C178" s="22">
        <v>0</v>
      </c>
      <c r="D178" s="27"/>
      <c r="E178" s="27" t="str">
        <f t="shared" si="15"/>
        <v/>
      </c>
      <c r="F178" s="27" t="str">
        <f t="shared" si="16"/>
        <v/>
      </c>
      <c r="G178" s="27" t="str">
        <f t="shared" si="17"/>
        <v/>
      </c>
      <c r="H178" s="27" t="str">
        <f t="shared" si="19"/>
        <v/>
      </c>
      <c r="I178" s="27"/>
      <c r="J178" s="27"/>
      <c r="K178" s="27"/>
      <c r="L178" s="62"/>
      <c r="M178" s="65"/>
      <c r="N178" s="62">
        <f t="shared" si="20"/>
        <v>0</v>
      </c>
      <c r="O178" s="63" t="str">
        <f>IFERROR(ROUND($L178*VLOOKUP($M178,'Fast info vedlikeholdes sentral'!$B$15:$O$31,2,FALSE),0),"")</f>
        <v/>
      </c>
      <c r="P178" s="63" t="str">
        <f>IFERROR(ROUND($L178*VLOOKUP($M178,'Fast info vedlikeholdes sentral'!$B$15:$O$31,3,FALSE),0),"")</f>
        <v/>
      </c>
      <c r="Q178" s="63" t="str">
        <f>IFERROR(ROUND($L178*VLOOKUP($M178,'Fast info vedlikeholdes sentral'!$B$15:$O$31,4,FALSE),0),"")</f>
        <v/>
      </c>
      <c r="R178" s="63" t="str">
        <f>IFERROR(ROUND($L178*VLOOKUP($M178,'Fast info vedlikeholdes sentral'!$B$15:$O$31,5,FALSE),0),"")</f>
        <v/>
      </c>
      <c r="S178" s="63" t="str">
        <f>IFERROR(ROUND($L178*VLOOKUP($M178,'Fast info vedlikeholdes sentral'!$B$15:$O$31,6,FALSE),0),"")</f>
        <v/>
      </c>
      <c r="T178" s="63" t="str">
        <f>IFERROR(ROUND($L178*VLOOKUP($M178,'Fast info vedlikeholdes sentral'!$B$15:$O$31,7,FALSE),0),"")</f>
        <v/>
      </c>
      <c r="U178" s="63" t="str">
        <f>IFERROR(ROUND($L178*VLOOKUP($M178,'Fast info vedlikeholdes sentral'!$B$15:$O$31,8,FALSE),0),"")</f>
        <v/>
      </c>
      <c r="V178" s="63" t="str">
        <f>IFERROR(ROUND($L178*VLOOKUP($M178,'Fast info vedlikeholdes sentral'!$B$15:$O$31,9,FALSE),0),"")</f>
        <v/>
      </c>
      <c r="W178" s="63" t="str">
        <f>IFERROR(ROUND($L178*VLOOKUP($M178,'Fast info vedlikeholdes sentral'!$B$15:$O$31,10,FALSE),0),"")</f>
        <v/>
      </c>
      <c r="X178" s="63" t="str">
        <f>IFERROR(ROUND($L178*VLOOKUP($M178,'Fast info vedlikeholdes sentral'!$B$15:$O$31,11,FALSE),0),"")</f>
        <v/>
      </c>
      <c r="Y178" s="63" t="str">
        <f>IFERROR(ROUND($L178*VLOOKUP($M178,'Fast info vedlikeholdes sentral'!$B$15:$O$31,12,FALSE),0),"")</f>
        <v/>
      </c>
      <c r="Z178" s="63" t="str">
        <f>IFERROR(ROUND($L178*VLOOKUP($M178,'Fast info vedlikeholdes sentral'!$B$15:$O$31,13,FALSE),0),"")</f>
        <v/>
      </c>
      <c r="AA178" s="63" t="str">
        <f>IFERROR(ROUND($L178*VLOOKUP($M178,'Fast info vedlikeholdes sentral'!$B$15:$O$31,14,FALSE),0),"")</f>
        <v/>
      </c>
    </row>
    <row r="179" spans="1:27" ht="15.75" customHeight="1" x14ac:dyDescent="0.25">
      <c r="A179" s="22" t="str">
        <f t="shared" si="18"/>
        <v/>
      </c>
      <c r="B179" s="39" t="str">
        <f>IF(A179="group trans_id",MIN($B$28:B178)-1,"")</f>
        <v/>
      </c>
      <c r="C179" s="22">
        <v>0</v>
      </c>
      <c r="D179" s="27"/>
      <c r="E179" s="27" t="str">
        <f t="shared" si="15"/>
        <v/>
      </c>
      <c r="F179" s="27" t="str">
        <f t="shared" si="16"/>
        <v/>
      </c>
      <c r="G179" s="27" t="str">
        <f t="shared" si="17"/>
        <v/>
      </c>
      <c r="H179" s="27" t="str">
        <f t="shared" si="19"/>
        <v/>
      </c>
      <c r="I179" s="27"/>
      <c r="J179" s="27"/>
      <c r="K179" s="27"/>
      <c r="L179" s="62"/>
      <c r="M179" s="65"/>
      <c r="N179" s="62">
        <f t="shared" si="20"/>
        <v>0</v>
      </c>
      <c r="O179" s="63" t="str">
        <f>IFERROR(ROUND($L179*VLOOKUP($M179,'Fast info vedlikeholdes sentral'!$B$15:$O$31,2,FALSE),0),"")</f>
        <v/>
      </c>
      <c r="P179" s="63" t="str">
        <f>IFERROR(ROUND($L179*VLOOKUP($M179,'Fast info vedlikeholdes sentral'!$B$15:$O$31,3,FALSE),0),"")</f>
        <v/>
      </c>
      <c r="Q179" s="63" t="str">
        <f>IFERROR(ROUND($L179*VLOOKUP($M179,'Fast info vedlikeholdes sentral'!$B$15:$O$31,4,FALSE),0),"")</f>
        <v/>
      </c>
      <c r="R179" s="63" t="str">
        <f>IFERROR(ROUND($L179*VLOOKUP($M179,'Fast info vedlikeholdes sentral'!$B$15:$O$31,5,FALSE),0),"")</f>
        <v/>
      </c>
      <c r="S179" s="63" t="str">
        <f>IFERROR(ROUND($L179*VLOOKUP($M179,'Fast info vedlikeholdes sentral'!$B$15:$O$31,6,FALSE),0),"")</f>
        <v/>
      </c>
      <c r="T179" s="63" t="str">
        <f>IFERROR(ROUND($L179*VLOOKUP($M179,'Fast info vedlikeholdes sentral'!$B$15:$O$31,7,FALSE),0),"")</f>
        <v/>
      </c>
      <c r="U179" s="63" t="str">
        <f>IFERROR(ROUND($L179*VLOOKUP($M179,'Fast info vedlikeholdes sentral'!$B$15:$O$31,8,FALSE),0),"")</f>
        <v/>
      </c>
      <c r="V179" s="63" t="str">
        <f>IFERROR(ROUND($L179*VLOOKUP($M179,'Fast info vedlikeholdes sentral'!$B$15:$O$31,9,FALSE),0),"")</f>
        <v/>
      </c>
      <c r="W179" s="63" t="str">
        <f>IFERROR(ROUND($L179*VLOOKUP($M179,'Fast info vedlikeholdes sentral'!$B$15:$O$31,10,FALSE),0),"")</f>
        <v/>
      </c>
      <c r="X179" s="63" t="str">
        <f>IFERROR(ROUND($L179*VLOOKUP($M179,'Fast info vedlikeholdes sentral'!$B$15:$O$31,11,FALSE),0),"")</f>
        <v/>
      </c>
      <c r="Y179" s="63" t="str">
        <f>IFERROR(ROUND($L179*VLOOKUP($M179,'Fast info vedlikeholdes sentral'!$B$15:$O$31,12,FALSE),0),"")</f>
        <v/>
      </c>
      <c r="Z179" s="63" t="str">
        <f>IFERROR(ROUND($L179*VLOOKUP($M179,'Fast info vedlikeholdes sentral'!$B$15:$O$31,13,FALSE),0),"")</f>
        <v/>
      </c>
      <c r="AA179" s="63" t="str">
        <f>IFERROR(ROUND($L179*VLOOKUP($M179,'Fast info vedlikeholdes sentral'!$B$15:$O$31,14,FALSE),0),"")</f>
        <v/>
      </c>
    </row>
    <row r="180" spans="1:27" ht="15.75" customHeight="1" x14ac:dyDescent="0.25">
      <c r="A180" s="22" t="str">
        <f t="shared" si="18"/>
        <v/>
      </c>
      <c r="B180" s="39" t="str">
        <f>IF(A180="group trans_id",MIN($B$28:B179)-1,"")</f>
        <v/>
      </c>
      <c r="C180" s="22">
        <v>0</v>
      </c>
      <c r="D180" s="27"/>
      <c r="E180" s="27" t="str">
        <f t="shared" si="15"/>
        <v/>
      </c>
      <c r="F180" s="27" t="str">
        <f t="shared" si="16"/>
        <v/>
      </c>
      <c r="G180" s="27" t="str">
        <f t="shared" si="17"/>
        <v/>
      </c>
      <c r="H180" s="27" t="str">
        <f t="shared" si="19"/>
        <v/>
      </c>
      <c r="I180" s="27"/>
      <c r="J180" s="27"/>
      <c r="K180" s="27"/>
      <c r="L180" s="62"/>
      <c r="M180" s="65"/>
      <c r="N180" s="62">
        <f t="shared" si="20"/>
        <v>0</v>
      </c>
      <c r="O180" s="63" t="str">
        <f>IFERROR(ROUND($L180*VLOOKUP($M180,'Fast info vedlikeholdes sentral'!$B$15:$O$31,2,FALSE),0),"")</f>
        <v/>
      </c>
      <c r="P180" s="63" t="str">
        <f>IFERROR(ROUND($L180*VLOOKUP($M180,'Fast info vedlikeholdes sentral'!$B$15:$O$31,3,FALSE),0),"")</f>
        <v/>
      </c>
      <c r="Q180" s="63" t="str">
        <f>IFERROR(ROUND($L180*VLOOKUP($M180,'Fast info vedlikeholdes sentral'!$B$15:$O$31,4,FALSE),0),"")</f>
        <v/>
      </c>
      <c r="R180" s="63" t="str">
        <f>IFERROR(ROUND($L180*VLOOKUP($M180,'Fast info vedlikeholdes sentral'!$B$15:$O$31,5,FALSE),0),"")</f>
        <v/>
      </c>
      <c r="S180" s="63" t="str">
        <f>IFERROR(ROUND($L180*VLOOKUP($M180,'Fast info vedlikeholdes sentral'!$B$15:$O$31,6,FALSE),0),"")</f>
        <v/>
      </c>
      <c r="T180" s="63" t="str">
        <f>IFERROR(ROUND($L180*VLOOKUP($M180,'Fast info vedlikeholdes sentral'!$B$15:$O$31,7,FALSE),0),"")</f>
        <v/>
      </c>
      <c r="U180" s="63" t="str">
        <f>IFERROR(ROUND($L180*VLOOKUP($M180,'Fast info vedlikeholdes sentral'!$B$15:$O$31,8,FALSE),0),"")</f>
        <v/>
      </c>
      <c r="V180" s="63" t="str">
        <f>IFERROR(ROUND($L180*VLOOKUP($M180,'Fast info vedlikeholdes sentral'!$B$15:$O$31,9,FALSE),0),"")</f>
        <v/>
      </c>
      <c r="W180" s="63" t="str">
        <f>IFERROR(ROUND($L180*VLOOKUP($M180,'Fast info vedlikeholdes sentral'!$B$15:$O$31,10,FALSE),0),"")</f>
        <v/>
      </c>
      <c r="X180" s="63" t="str">
        <f>IFERROR(ROUND($L180*VLOOKUP($M180,'Fast info vedlikeholdes sentral'!$B$15:$O$31,11,FALSE),0),"")</f>
        <v/>
      </c>
      <c r="Y180" s="63" t="str">
        <f>IFERROR(ROUND($L180*VLOOKUP($M180,'Fast info vedlikeholdes sentral'!$B$15:$O$31,12,FALSE),0),"")</f>
        <v/>
      </c>
      <c r="Z180" s="63" t="str">
        <f>IFERROR(ROUND($L180*VLOOKUP($M180,'Fast info vedlikeholdes sentral'!$B$15:$O$31,13,FALSE),0),"")</f>
        <v/>
      </c>
      <c r="AA180" s="63" t="str">
        <f>IFERROR(ROUND($L180*VLOOKUP($M180,'Fast info vedlikeholdes sentral'!$B$15:$O$31,14,FALSE),0),"")</f>
        <v/>
      </c>
    </row>
    <row r="181" spans="1:27" ht="15.75" customHeight="1" x14ac:dyDescent="0.25">
      <c r="A181" s="22" t="str">
        <f t="shared" si="18"/>
        <v/>
      </c>
      <c r="B181" s="39" t="str">
        <f>IF(A181="group trans_id",MIN($B$28:B180)-1,"")</f>
        <v/>
      </c>
      <c r="C181" s="22">
        <v>0</v>
      </c>
      <c r="D181" s="27"/>
      <c r="E181" s="27" t="str">
        <f t="shared" si="15"/>
        <v/>
      </c>
      <c r="F181" s="27" t="str">
        <f t="shared" si="16"/>
        <v/>
      </c>
      <c r="G181" s="27" t="str">
        <f t="shared" si="17"/>
        <v/>
      </c>
      <c r="H181" s="27" t="str">
        <f t="shared" si="19"/>
        <v/>
      </c>
      <c r="I181" s="27"/>
      <c r="J181" s="27"/>
      <c r="K181" s="27"/>
      <c r="L181" s="62"/>
      <c r="M181" s="65"/>
      <c r="N181" s="62">
        <f t="shared" si="20"/>
        <v>0</v>
      </c>
      <c r="O181" s="63" t="str">
        <f>IFERROR(ROUND($L181*VLOOKUP($M181,'Fast info vedlikeholdes sentral'!$B$15:$O$31,2,FALSE),0),"")</f>
        <v/>
      </c>
      <c r="P181" s="63" t="str">
        <f>IFERROR(ROUND($L181*VLOOKUP($M181,'Fast info vedlikeholdes sentral'!$B$15:$O$31,3,FALSE),0),"")</f>
        <v/>
      </c>
      <c r="Q181" s="63" t="str">
        <f>IFERROR(ROUND($L181*VLOOKUP($M181,'Fast info vedlikeholdes sentral'!$B$15:$O$31,4,FALSE),0),"")</f>
        <v/>
      </c>
      <c r="R181" s="63" t="str">
        <f>IFERROR(ROUND($L181*VLOOKUP($M181,'Fast info vedlikeholdes sentral'!$B$15:$O$31,5,FALSE),0),"")</f>
        <v/>
      </c>
      <c r="S181" s="63" t="str">
        <f>IFERROR(ROUND($L181*VLOOKUP($M181,'Fast info vedlikeholdes sentral'!$B$15:$O$31,6,FALSE),0),"")</f>
        <v/>
      </c>
      <c r="T181" s="63" t="str">
        <f>IFERROR(ROUND($L181*VLOOKUP($M181,'Fast info vedlikeholdes sentral'!$B$15:$O$31,7,FALSE),0),"")</f>
        <v/>
      </c>
      <c r="U181" s="63" t="str">
        <f>IFERROR(ROUND($L181*VLOOKUP($M181,'Fast info vedlikeholdes sentral'!$B$15:$O$31,8,FALSE),0),"")</f>
        <v/>
      </c>
      <c r="V181" s="63" t="str">
        <f>IFERROR(ROUND($L181*VLOOKUP($M181,'Fast info vedlikeholdes sentral'!$B$15:$O$31,9,FALSE),0),"")</f>
        <v/>
      </c>
      <c r="W181" s="63" t="str">
        <f>IFERROR(ROUND($L181*VLOOKUP($M181,'Fast info vedlikeholdes sentral'!$B$15:$O$31,10,FALSE),0),"")</f>
        <v/>
      </c>
      <c r="X181" s="63" t="str">
        <f>IFERROR(ROUND($L181*VLOOKUP($M181,'Fast info vedlikeholdes sentral'!$B$15:$O$31,11,FALSE),0),"")</f>
        <v/>
      </c>
      <c r="Y181" s="63" t="str">
        <f>IFERROR(ROUND($L181*VLOOKUP($M181,'Fast info vedlikeholdes sentral'!$B$15:$O$31,12,FALSE),0),"")</f>
        <v/>
      </c>
      <c r="Z181" s="63" t="str">
        <f>IFERROR(ROUND($L181*VLOOKUP($M181,'Fast info vedlikeholdes sentral'!$B$15:$O$31,13,FALSE),0),"")</f>
        <v/>
      </c>
      <c r="AA181" s="63" t="str">
        <f>IFERROR(ROUND($L181*VLOOKUP($M181,'Fast info vedlikeholdes sentral'!$B$15:$O$31,14,FALSE),0),"")</f>
        <v/>
      </c>
    </row>
    <row r="182" spans="1:27" ht="15.75" customHeight="1" x14ac:dyDescent="0.25">
      <c r="A182" s="22" t="str">
        <f t="shared" si="18"/>
        <v/>
      </c>
      <c r="B182" s="39" t="str">
        <f>IF(A182="group trans_id",MIN($B$28:B181)-1,"")</f>
        <v/>
      </c>
      <c r="C182" s="22">
        <v>0</v>
      </c>
      <c r="D182" s="27"/>
      <c r="E182" s="27" t="str">
        <f t="shared" si="15"/>
        <v/>
      </c>
      <c r="F182" s="27" t="str">
        <f t="shared" si="16"/>
        <v/>
      </c>
      <c r="G182" s="27" t="str">
        <f t="shared" si="17"/>
        <v/>
      </c>
      <c r="H182" s="27" t="str">
        <f t="shared" si="19"/>
        <v/>
      </c>
      <c r="I182" s="27"/>
      <c r="J182" s="27"/>
      <c r="K182" s="27"/>
      <c r="L182" s="62"/>
      <c r="M182" s="65"/>
      <c r="N182" s="62">
        <f t="shared" si="20"/>
        <v>0</v>
      </c>
      <c r="O182" s="63" t="str">
        <f>IFERROR(ROUND($L182*VLOOKUP($M182,'Fast info vedlikeholdes sentral'!$B$15:$O$31,2,FALSE),0),"")</f>
        <v/>
      </c>
      <c r="P182" s="63" t="str">
        <f>IFERROR(ROUND($L182*VLOOKUP($M182,'Fast info vedlikeholdes sentral'!$B$15:$O$31,3,FALSE),0),"")</f>
        <v/>
      </c>
      <c r="Q182" s="63" t="str">
        <f>IFERROR(ROUND($L182*VLOOKUP($M182,'Fast info vedlikeholdes sentral'!$B$15:$O$31,4,FALSE),0),"")</f>
        <v/>
      </c>
      <c r="R182" s="63" t="str">
        <f>IFERROR(ROUND($L182*VLOOKUP($M182,'Fast info vedlikeholdes sentral'!$B$15:$O$31,5,FALSE),0),"")</f>
        <v/>
      </c>
      <c r="S182" s="63" t="str">
        <f>IFERROR(ROUND($L182*VLOOKUP($M182,'Fast info vedlikeholdes sentral'!$B$15:$O$31,6,FALSE),0),"")</f>
        <v/>
      </c>
      <c r="T182" s="63" t="str">
        <f>IFERROR(ROUND($L182*VLOOKUP($M182,'Fast info vedlikeholdes sentral'!$B$15:$O$31,7,FALSE),0),"")</f>
        <v/>
      </c>
      <c r="U182" s="63" t="str">
        <f>IFERROR(ROUND($L182*VLOOKUP($M182,'Fast info vedlikeholdes sentral'!$B$15:$O$31,8,FALSE),0),"")</f>
        <v/>
      </c>
      <c r="V182" s="63" t="str">
        <f>IFERROR(ROUND($L182*VLOOKUP($M182,'Fast info vedlikeholdes sentral'!$B$15:$O$31,9,FALSE),0),"")</f>
        <v/>
      </c>
      <c r="W182" s="63" t="str">
        <f>IFERROR(ROUND($L182*VLOOKUP($M182,'Fast info vedlikeholdes sentral'!$B$15:$O$31,10,FALSE),0),"")</f>
        <v/>
      </c>
      <c r="X182" s="63" t="str">
        <f>IFERROR(ROUND($L182*VLOOKUP($M182,'Fast info vedlikeholdes sentral'!$B$15:$O$31,11,FALSE),0),"")</f>
        <v/>
      </c>
      <c r="Y182" s="63" t="str">
        <f>IFERROR(ROUND($L182*VLOOKUP($M182,'Fast info vedlikeholdes sentral'!$B$15:$O$31,12,FALSE),0),"")</f>
        <v/>
      </c>
      <c r="Z182" s="63" t="str">
        <f>IFERROR(ROUND($L182*VLOOKUP($M182,'Fast info vedlikeholdes sentral'!$B$15:$O$31,13,FALSE),0),"")</f>
        <v/>
      </c>
      <c r="AA182" s="63" t="str">
        <f>IFERROR(ROUND($L182*VLOOKUP($M182,'Fast info vedlikeholdes sentral'!$B$15:$O$31,14,FALSE),0),"")</f>
        <v/>
      </c>
    </row>
    <row r="183" spans="1:27" ht="15.75" customHeight="1" x14ac:dyDescent="0.25">
      <c r="A183" s="22" t="str">
        <f t="shared" si="18"/>
        <v/>
      </c>
      <c r="B183" s="39" t="str">
        <f>IF(A183="group trans_id",MIN($B$28:B182)-1,"")</f>
        <v/>
      </c>
      <c r="C183" s="22">
        <v>0</v>
      </c>
      <c r="D183" s="27"/>
      <c r="E183" s="27" t="str">
        <f t="shared" si="15"/>
        <v/>
      </c>
      <c r="F183" s="27" t="str">
        <f t="shared" si="16"/>
        <v/>
      </c>
      <c r="G183" s="27" t="str">
        <f t="shared" si="17"/>
        <v/>
      </c>
      <c r="H183" s="27" t="str">
        <f t="shared" si="19"/>
        <v/>
      </c>
      <c r="I183" s="27"/>
      <c r="J183" s="27"/>
      <c r="K183" s="27"/>
      <c r="L183" s="62"/>
      <c r="M183" s="65"/>
      <c r="N183" s="62">
        <f t="shared" si="20"/>
        <v>0</v>
      </c>
      <c r="O183" s="63" t="str">
        <f>IFERROR(ROUND($L183*VLOOKUP($M183,'Fast info vedlikeholdes sentral'!$B$15:$O$31,2,FALSE),0),"")</f>
        <v/>
      </c>
      <c r="P183" s="63" t="str">
        <f>IFERROR(ROUND($L183*VLOOKUP($M183,'Fast info vedlikeholdes sentral'!$B$15:$O$31,3,FALSE),0),"")</f>
        <v/>
      </c>
      <c r="Q183" s="63" t="str">
        <f>IFERROR(ROUND($L183*VLOOKUP($M183,'Fast info vedlikeholdes sentral'!$B$15:$O$31,4,FALSE),0),"")</f>
        <v/>
      </c>
      <c r="R183" s="63" t="str">
        <f>IFERROR(ROUND($L183*VLOOKUP($M183,'Fast info vedlikeholdes sentral'!$B$15:$O$31,5,FALSE),0),"")</f>
        <v/>
      </c>
      <c r="S183" s="63" t="str">
        <f>IFERROR(ROUND($L183*VLOOKUP($M183,'Fast info vedlikeholdes sentral'!$B$15:$O$31,6,FALSE),0),"")</f>
        <v/>
      </c>
      <c r="T183" s="63" t="str">
        <f>IFERROR(ROUND($L183*VLOOKUP($M183,'Fast info vedlikeholdes sentral'!$B$15:$O$31,7,FALSE),0),"")</f>
        <v/>
      </c>
      <c r="U183" s="63" t="str">
        <f>IFERROR(ROUND($L183*VLOOKUP($M183,'Fast info vedlikeholdes sentral'!$B$15:$O$31,8,FALSE),0),"")</f>
        <v/>
      </c>
      <c r="V183" s="63" t="str">
        <f>IFERROR(ROUND($L183*VLOOKUP($M183,'Fast info vedlikeholdes sentral'!$B$15:$O$31,9,FALSE),0),"")</f>
        <v/>
      </c>
      <c r="W183" s="63" t="str">
        <f>IFERROR(ROUND($L183*VLOOKUP($M183,'Fast info vedlikeholdes sentral'!$B$15:$O$31,10,FALSE),0),"")</f>
        <v/>
      </c>
      <c r="X183" s="63" t="str">
        <f>IFERROR(ROUND($L183*VLOOKUP($M183,'Fast info vedlikeholdes sentral'!$B$15:$O$31,11,FALSE),0),"")</f>
        <v/>
      </c>
      <c r="Y183" s="63" t="str">
        <f>IFERROR(ROUND($L183*VLOOKUP($M183,'Fast info vedlikeholdes sentral'!$B$15:$O$31,12,FALSE),0),"")</f>
        <v/>
      </c>
      <c r="Z183" s="63" t="str">
        <f>IFERROR(ROUND($L183*VLOOKUP($M183,'Fast info vedlikeholdes sentral'!$B$15:$O$31,13,FALSE),0),"")</f>
        <v/>
      </c>
      <c r="AA183" s="63" t="str">
        <f>IFERROR(ROUND($L183*VLOOKUP($M183,'Fast info vedlikeholdes sentral'!$B$15:$O$31,14,FALSE),0),"")</f>
        <v/>
      </c>
    </row>
    <row r="184" spans="1:27" ht="15.75" customHeight="1" x14ac:dyDescent="0.25">
      <c r="A184" s="22" t="str">
        <f t="shared" si="18"/>
        <v/>
      </c>
      <c r="B184" s="39" t="str">
        <f>IF(A184="group trans_id",MIN($B$28:B183)-1,"")</f>
        <v/>
      </c>
      <c r="C184" s="22">
        <v>0</v>
      </c>
      <c r="D184" s="27"/>
      <c r="E184" s="27" t="str">
        <f t="shared" si="15"/>
        <v/>
      </c>
      <c r="F184" s="27" t="str">
        <f t="shared" si="16"/>
        <v/>
      </c>
      <c r="G184" s="27" t="str">
        <f t="shared" si="17"/>
        <v/>
      </c>
      <c r="H184" s="27" t="str">
        <f t="shared" si="19"/>
        <v/>
      </c>
      <c r="I184" s="27"/>
      <c r="J184" s="27"/>
      <c r="K184" s="27"/>
      <c r="L184" s="62"/>
      <c r="M184" s="65"/>
      <c r="N184" s="62">
        <f t="shared" si="20"/>
        <v>0</v>
      </c>
      <c r="O184" s="63" t="str">
        <f>IFERROR(ROUND($L184*VLOOKUP($M184,'Fast info vedlikeholdes sentral'!$B$15:$O$31,2,FALSE),0),"")</f>
        <v/>
      </c>
      <c r="P184" s="63" t="str">
        <f>IFERROR(ROUND($L184*VLOOKUP($M184,'Fast info vedlikeholdes sentral'!$B$15:$O$31,3,FALSE),0),"")</f>
        <v/>
      </c>
      <c r="Q184" s="63" t="str">
        <f>IFERROR(ROUND($L184*VLOOKUP($M184,'Fast info vedlikeholdes sentral'!$B$15:$O$31,4,FALSE),0),"")</f>
        <v/>
      </c>
      <c r="R184" s="63" t="str">
        <f>IFERROR(ROUND($L184*VLOOKUP($M184,'Fast info vedlikeholdes sentral'!$B$15:$O$31,5,FALSE),0),"")</f>
        <v/>
      </c>
      <c r="S184" s="63" t="str">
        <f>IFERROR(ROUND($L184*VLOOKUP($M184,'Fast info vedlikeholdes sentral'!$B$15:$O$31,6,FALSE),0),"")</f>
        <v/>
      </c>
      <c r="T184" s="63" t="str">
        <f>IFERROR(ROUND($L184*VLOOKUP($M184,'Fast info vedlikeholdes sentral'!$B$15:$O$31,7,FALSE),0),"")</f>
        <v/>
      </c>
      <c r="U184" s="63" t="str">
        <f>IFERROR(ROUND($L184*VLOOKUP($M184,'Fast info vedlikeholdes sentral'!$B$15:$O$31,8,FALSE),0),"")</f>
        <v/>
      </c>
      <c r="V184" s="63" t="str">
        <f>IFERROR(ROUND($L184*VLOOKUP($M184,'Fast info vedlikeholdes sentral'!$B$15:$O$31,9,FALSE),0),"")</f>
        <v/>
      </c>
      <c r="W184" s="63" t="str">
        <f>IFERROR(ROUND($L184*VLOOKUP($M184,'Fast info vedlikeholdes sentral'!$B$15:$O$31,10,FALSE),0),"")</f>
        <v/>
      </c>
      <c r="X184" s="63" t="str">
        <f>IFERROR(ROUND($L184*VLOOKUP($M184,'Fast info vedlikeholdes sentral'!$B$15:$O$31,11,FALSE),0),"")</f>
        <v/>
      </c>
      <c r="Y184" s="63" t="str">
        <f>IFERROR(ROUND($L184*VLOOKUP($M184,'Fast info vedlikeholdes sentral'!$B$15:$O$31,12,FALSE),0),"")</f>
        <v/>
      </c>
      <c r="Z184" s="63" t="str">
        <f>IFERROR(ROUND($L184*VLOOKUP($M184,'Fast info vedlikeholdes sentral'!$B$15:$O$31,13,FALSE),0),"")</f>
        <v/>
      </c>
      <c r="AA184" s="63" t="str">
        <f>IFERROR(ROUND($L184*VLOOKUP($M184,'Fast info vedlikeholdes sentral'!$B$15:$O$31,14,FALSE),0),"")</f>
        <v/>
      </c>
    </row>
    <row r="185" spans="1:27" ht="15.75" customHeight="1" x14ac:dyDescent="0.25">
      <c r="A185" s="22" t="str">
        <f t="shared" si="18"/>
        <v/>
      </c>
      <c r="B185" s="39" t="str">
        <f>IF(A185="group trans_id",MIN($B$28:B184)-1,"")</f>
        <v/>
      </c>
      <c r="C185" s="22">
        <v>0</v>
      </c>
      <c r="D185" s="27"/>
      <c r="E185" s="27" t="str">
        <f t="shared" si="15"/>
        <v/>
      </c>
      <c r="F185" s="27" t="str">
        <f t="shared" si="16"/>
        <v/>
      </c>
      <c r="G185" s="27" t="str">
        <f t="shared" si="17"/>
        <v/>
      </c>
      <c r="H185" s="27" t="str">
        <f t="shared" si="19"/>
        <v/>
      </c>
      <c r="I185" s="27"/>
      <c r="J185" s="27"/>
      <c r="K185" s="27"/>
      <c r="L185" s="62"/>
      <c r="M185" s="65"/>
      <c r="N185" s="62">
        <f t="shared" si="20"/>
        <v>0</v>
      </c>
      <c r="O185" s="63" t="str">
        <f>IFERROR(ROUND($L185*VLOOKUP($M185,'Fast info vedlikeholdes sentral'!$B$15:$O$31,2,FALSE),0),"")</f>
        <v/>
      </c>
      <c r="P185" s="63" t="str">
        <f>IFERROR(ROUND($L185*VLOOKUP($M185,'Fast info vedlikeholdes sentral'!$B$15:$O$31,3,FALSE),0),"")</f>
        <v/>
      </c>
      <c r="Q185" s="63" t="str">
        <f>IFERROR(ROUND($L185*VLOOKUP($M185,'Fast info vedlikeholdes sentral'!$B$15:$O$31,4,FALSE),0),"")</f>
        <v/>
      </c>
      <c r="R185" s="63" t="str">
        <f>IFERROR(ROUND($L185*VLOOKUP($M185,'Fast info vedlikeholdes sentral'!$B$15:$O$31,5,FALSE),0),"")</f>
        <v/>
      </c>
      <c r="S185" s="63" t="str">
        <f>IFERROR(ROUND($L185*VLOOKUP($M185,'Fast info vedlikeholdes sentral'!$B$15:$O$31,6,FALSE),0),"")</f>
        <v/>
      </c>
      <c r="T185" s="63" t="str">
        <f>IFERROR(ROUND($L185*VLOOKUP($M185,'Fast info vedlikeholdes sentral'!$B$15:$O$31,7,FALSE),0),"")</f>
        <v/>
      </c>
      <c r="U185" s="63" t="str">
        <f>IFERROR(ROUND($L185*VLOOKUP($M185,'Fast info vedlikeholdes sentral'!$B$15:$O$31,8,FALSE),0),"")</f>
        <v/>
      </c>
      <c r="V185" s="63" t="str">
        <f>IFERROR(ROUND($L185*VLOOKUP($M185,'Fast info vedlikeholdes sentral'!$B$15:$O$31,9,FALSE),0),"")</f>
        <v/>
      </c>
      <c r="W185" s="63" t="str">
        <f>IFERROR(ROUND($L185*VLOOKUP($M185,'Fast info vedlikeholdes sentral'!$B$15:$O$31,10,FALSE),0),"")</f>
        <v/>
      </c>
      <c r="X185" s="63" t="str">
        <f>IFERROR(ROUND($L185*VLOOKUP($M185,'Fast info vedlikeholdes sentral'!$B$15:$O$31,11,FALSE),0),"")</f>
        <v/>
      </c>
      <c r="Y185" s="63" t="str">
        <f>IFERROR(ROUND($L185*VLOOKUP($M185,'Fast info vedlikeholdes sentral'!$B$15:$O$31,12,FALSE),0),"")</f>
        <v/>
      </c>
      <c r="Z185" s="63" t="str">
        <f>IFERROR(ROUND($L185*VLOOKUP($M185,'Fast info vedlikeholdes sentral'!$B$15:$O$31,13,FALSE),0),"")</f>
        <v/>
      </c>
      <c r="AA185" s="63" t="str">
        <f>IFERROR(ROUND($L185*VLOOKUP($M185,'Fast info vedlikeholdes sentral'!$B$15:$O$31,14,FALSE),0),"")</f>
        <v/>
      </c>
    </row>
    <row r="186" spans="1:27" ht="15.75" customHeight="1" x14ac:dyDescent="0.25">
      <c r="A186" s="22" t="str">
        <f t="shared" si="18"/>
        <v/>
      </c>
      <c r="B186" s="39" t="str">
        <f>IF(A186="group trans_id",MIN($B$28:B185)-1,"")</f>
        <v/>
      </c>
      <c r="C186" s="22">
        <v>0</v>
      </c>
      <c r="D186" s="27"/>
      <c r="E186" s="27" t="str">
        <f t="shared" si="15"/>
        <v/>
      </c>
      <c r="F186" s="27" t="str">
        <f t="shared" si="16"/>
        <v/>
      </c>
      <c r="G186" s="27" t="str">
        <f t="shared" si="17"/>
        <v/>
      </c>
      <c r="H186" s="27" t="str">
        <f t="shared" si="19"/>
        <v/>
      </c>
      <c r="I186" s="27"/>
      <c r="J186" s="27"/>
      <c r="K186" s="27"/>
      <c r="L186" s="62"/>
      <c r="M186" s="65"/>
      <c r="N186" s="62">
        <f t="shared" si="20"/>
        <v>0</v>
      </c>
      <c r="O186" s="63" t="str">
        <f>IFERROR(ROUND($L186*VLOOKUP($M186,'Fast info vedlikeholdes sentral'!$B$15:$O$31,2,FALSE),0),"")</f>
        <v/>
      </c>
      <c r="P186" s="63" t="str">
        <f>IFERROR(ROUND($L186*VLOOKUP($M186,'Fast info vedlikeholdes sentral'!$B$15:$O$31,3,FALSE),0),"")</f>
        <v/>
      </c>
      <c r="Q186" s="63" t="str">
        <f>IFERROR(ROUND($L186*VLOOKUP($M186,'Fast info vedlikeholdes sentral'!$B$15:$O$31,4,FALSE),0),"")</f>
        <v/>
      </c>
      <c r="R186" s="63" t="str">
        <f>IFERROR(ROUND($L186*VLOOKUP($M186,'Fast info vedlikeholdes sentral'!$B$15:$O$31,5,FALSE),0),"")</f>
        <v/>
      </c>
      <c r="S186" s="63" t="str">
        <f>IFERROR(ROUND($L186*VLOOKUP($M186,'Fast info vedlikeholdes sentral'!$B$15:$O$31,6,FALSE),0),"")</f>
        <v/>
      </c>
      <c r="T186" s="63" t="str">
        <f>IFERROR(ROUND($L186*VLOOKUP($M186,'Fast info vedlikeholdes sentral'!$B$15:$O$31,7,FALSE),0),"")</f>
        <v/>
      </c>
      <c r="U186" s="63" t="str">
        <f>IFERROR(ROUND($L186*VLOOKUP($M186,'Fast info vedlikeholdes sentral'!$B$15:$O$31,8,FALSE),0),"")</f>
        <v/>
      </c>
      <c r="V186" s="63" t="str">
        <f>IFERROR(ROUND($L186*VLOOKUP($M186,'Fast info vedlikeholdes sentral'!$B$15:$O$31,9,FALSE),0),"")</f>
        <v/>
      </c>
      <c r="W186" s="63" t="str">
        <f>IFERROR(ROUND($L186*VLOOKUP($M186,'Fast info vedlikeholdes sentral'!$B$15:$O$31,10,FALSE),0),"")</f>
        <v/>
      </c>
      <c r="X186" s="63" t="str">
        <f>IFERROR(ROUND($L186*VLOOKUP($M186,'Fast info vedlikeholdes sentral'!$B$15:$O$31,11,FALSE),0),"")</f>
        <v/>
      </c>
      <c r="Y186" s="63" t="str">
        <f>IFERROR(ROUND($L186*VLOOKUP($M186,'Fast info vedlikeholdes sentral'!$B$15:$O$31,12,FALSE),0),"")</f>
        <v/>
      </c>
      <c r="Z186" s="63" t="str">
        <f>IFERROR(ROUND($L186*VLOOKUP($M186,'Fast info vedlikeholdes sentral'!$B$15:$O$31,13,FALSE),0),"")</f>
        <v/>
      </c>
      <c r="AA186" s="63" t="str">
        <f>IFERROR(ROUND($L186*VLOOKUP($M186,'Fast info vedlikeholdes sentral'!$B$15:$O$31,14,FALSE),0),"")</f>
        <v/>
      </c>
    </row>
    <row r="187" spans="1:27" ht="15.75" customHeight="1" x14ac:dyDescent="0.25">
      <c r="A187" s="22" t="str">
        <f t="shared" si="18"/>
        <v/>
      </c>
      <c r="B187" s="39" t="str">
        <f>IF(A187="group trans_id",MIN($B$28:B186)-1,"")</f>
        <v/>
      </c>
      <c r="C187" s="22">
        <v>0</v>
      </c>
      <c r="D187" s="27"/>
      <c r="E187" s="27" t="str">
        <f t="shared" si="15"/>
        <v/>
      </c>
      <c r="F187" s="27" t="str">
        <f t="shared" si="16"/>
        <v/>
      </c>
      <c r="G187" s="27" t="str">
        <f t="shared" si="17"/>
        <v/>
      </c>
      <c r="H187" s="27" t="str">
        <f t="shared" si="19"/>
        <v/>
      </c>
      <c r="I187" s="27"/>
      <c r="J187" s="27"/>
      <c r="K187" s="27"/>
      <c r="L187" s="62"/>
      <c r="M187" s="65"/>
      <c r="N187" s="62">
        <f t="shared" si="20"/>
        <v>0</v>
      </c>
      <c r="O187" s="63" t="str">
        <f>IFERROR(ROUND($L187*VLOOKUP($M187,'Fast info vedlikeholdes sentral'!$B$15:$O$31,2,FALSE),0),"")</f>
        <v/>
      </c>
      <c r="P187" s="63" t="str">
        <f>IFERROR(ROUND($L187*VLOOKUP($M187,'Fast info vedlikeholdes sentral'!$B$15:$O$31,3,FALSE),0),"")</f>
        <v/>
      </c>
      <c r="Q187" s="63" t="str">
        <f>IFERROR(ROUND($L187*VLOOKUP($M187,'Fast info vedlikeholdes sentral'!$B$15:$O$31,4,FALSE),0),"")</f>
        <v/>
      </c>
      <c r="R187" s="63" t="str">
        <f>IFERROR(ROUND($L187*VLOOKUP($M187,'Fast info vedlikeholdes sentral'!$B$15:$O$31,5,FALSE),0),"")</f>
        <v/>
      </c>
      <c r="S187" s="63" t="str">
        <f>IFERROR(ROUND($L187*VLOOKUP($M187,'Fast info vedlikeholdes sentral'!$B$15:$O$31,6,FALSE),0),"")</f>
        <v/>
      </c>
      <c r="T187" s="63" t="str">
        <f>IFERROR(ROUND($L187*VLOOKUP($M187,'Fast info vedlikeholdes sentral'!$B$15:$O$31,7,FALSE),0),"")</f>
        <v/>
      </c>
      <c r="U187" s="63" t="str">
        <f>IFERROR(ROUND($L187*VLOOKUP($M187,'Fast info vedlikeholdes sentral'!$B$15:$O$31,8,FALSE),0),"")</f>
        <v/>
      </c>
      <c r="V187" s="63" t="str">
        <f>IFERROR(ROUND($L187*VLOOKUP($M187,'Fast info vedlikeholdes sentral'!$B$15:$O$31,9,FALSE),0),"")</f>
        <v/>
      </c>
      <c r="W187" s="63" t="str">
        <f>IFERROR(ROUND($L187*VLOOKUP($M187,'Fast info vedlikeholdes sentral'!$B$15:$O$31,10,FALSE),0),"")</f>
        <v/>
      </c>
      <c r="X187" s="63" t="str">
        <f>IFERROR(ROUND($L187*VLOOKUP($M187,'Fast info vedlikeholdes sentral'!$B$15:$O$31,11,FALSE),0),"")</f>
        <v/>
      </c>
      <c r="Y187" s="63" t="str">
        <f>IFERROR(ROUND($L187*VLOOKUP($M187,'Fast info vedlikeholdes sentral'!$B$15:$O$31,12,FALSE),0),"")</f>
        <v/>
      </c>
      <c r="Z187" s="63" t="str">
        <f>IFERROR(ROUND($L187*VLOOKUP($M187,'Fast info vedlikeholdes sentral'!$B$15:$O$31,13,FALSE),0),"")</f>
        <v/>
      </c>
      <c r="AA187" s="63" t="str">
        <f>IFERROR(ROUND($L187*VLOOKUP($M187,'Fast info vedlikeholdes sentral'!$B$15:$O$31,14,FALSE),0),"")</f>
        <v/>
      </c>
    </row>
    <row r="188" spans="1:27" ht="15.75" customHeight="1" x14ac:dyDescent="0.25">
      <c r="A188" s="22" t="str">
        <f t="shared" si="18"/>
        <v/>
      </c>
      <c r="B188" s="39" t="str">
        <f>IF(A188="group trans_id",MIN($B$28:B187)-1,"")</f>
        <v/>
      </c>
      <c r="C188" s="22">
        <v>0</v>
      </c>
      <c r="D188" s="27"/>
      <c r="E188" s="27" t="str">
        <f t="shared" si="15"/>
        <v/>
      </c>
      <c r="F188" s="27" t="str">
        <f t="shared" si="16"/>
        <v/>
      </c>
      <c r="G188" s="27" t="str">
        <f t="shared" si="17"/>
        <v/>
      </c>
      <c r="H188" s="27" t="str">
        <f t="shared" si="19"/>
        <v/>
      </c>
      <c r="I188" s="27"/>
      <c r="J188" s="27"/>
      <c r="K188" s="27"/>
      <c r="L188" s="62"/>
      <c r="M188" s="65"/>
      <c r="N188" s="62">
        <f t="shared" si="20"/>
        <v>0</v>
      </c>
      <c r="O188" s="63" t="str">
        <f>IFERROR(ROUND($L188*VLOOKUP($M188,'Fast info vedlikeholdes sentral'!$B$15:$O$31,2,FALSE),0),"")</f>
        <v/>
      </c>
      <c r="P188" s="63" t="str">
        <f>IFERROR(ROUND($L188*VLOOKUP($M188,'Fast info vedlikeholdes sentral'!$B$15:$O$31,3,FALSE),0),"")</f>
        <v/>
      </c>
      <c r="Q188" s="63" t="str">
        <f>IFERROR(ROUND($L188*VLOOKUP($M188,'Fast info vedlikeholdes sentral'!$B$15:$O$31,4,FALSE),0),"")</f>
        <v/>
      </c>
      <c r="R188" s="63" t="str">
        <f>IFERROR(ROUND($L188*VLOOKUP($M188,'Fast info vedlikeholdes sentral'!$B$15:$O$31,5,FALSE),0),"")</f>
        <v/>
      </c>
      <c r="S188" s="63" t="str">
        <f>IFERROR(ROUND($L188*VLOOKUP($M188,'Fast info vedlikeholdes sentral'!$B$15:$O$31,6,FALSE),0),"")</f>
        <v/>
      </c>
      <c r="T188" s="63" t="str">
        <f>IFERROR(ROUND($L188*VLOOKUP($M188,'Fast info vedlikeholdes sentral'!$B$15:$O$31,7,FALSE),0),"")</f>
        <v/>
      </c>
      <c r="U188" s="63" t="str">
        <f>IFERROR(ROUND($L188*VLOOKUP($M188,'Fast info vedlikeholdes sentral'!$B$15:$O$31,8,FALSE),0),"")</f>
        <v/>
      </c>
      <c r="V188" s="63" t="str">
        <f>IFERROR(ROUND($L188*VLOOKUP($M188,'Fast info vedlikeholdes sentral'!$B$15:$O$31,9,FALSE),0),"")</f>
        <v/>
      </c>
      <c r="W188" s="63" t="str">
        <f>IFERROR(ROUND($L188*VLOOKUP($M188,'Fast info vedlikeholdes sentral'!$B$15:$O$31,10,FALSE),0),"")</f>
        <v/>
      </c>
      <c r="X188" s="63" t="str">
        <f>IFERROR(ROUND($L188*VLOOKUP($M188,'Fast info vedlikeholdes sentral'!$B$15:$O$31,11,FALSE),0),"")</f>
        <v/>
      </c>
      <c r="Y188" s="63" t="str">
        <f>IFERROR(ROUND($L188*VLOOKUP($M188,'Fast info vedlikeholdes sentral'!$B$15:$O$31,12,FALSE),0),"")</f>
        <v/>
      </c>
      <c r="Z188" s="63" t="str">
        <f>IFERROR(ROUND($L188*VLOOKUP($M188,'Fast info vedlikeholdes sentral'!$B$15:$O$31,13,FALSE),0),"")</f>
        <v/>
      </c>
      <c r="AA188" s="63" t="str">
        <f>IFERROR(ROUND($L188*VLOOKUP($M188,'Fast info vedlikeholdes sentral'!$B$15:$O$31,14,FALSE),0),"")</f>
        <v/>
      </c>
    </row>
    <row r="189" spans="1:27" ht="15.75" customHeight="1" x14ac:dyDescent="0.25">
      <c r="A189" s="22" t="str">
        <f t="shared" si="18"/>
        <v/>
      </c>
      <c r="B189" s="39" t="str">
        <f>IF(A189="group trans_id",MIN($B$28:B188)-1,"")</f>
        <v/>
      </c>
      <c r="C189" s="22">
        <v>0</v>
      </c>
      <c r="D189" s="27"/>
      <c r="E189" s="27" t="str">
        <f t="shared" si="15"/>
        <v/>
      </c>
      <c r="F189" s="27" t="str">
        <f t="shared" si="16"/>
        <v/>
      </c>
      <c r="G189" s="27" t="str">
        <f t="shared" si="17"/>
        <v/>
      </c>
      <c r="H189" s="27" t="str">
        <f t="shared" si="19"/>
        <v/>
      </c>
      <c r="I189" s="27"/>
      <c r="J189" s="27"/>
      <c r="K189" s="27"/>
      <c r="L189" s="62"/>
      <c r="M189" s="65"/>
      <c r="N189" s="62">
        <f t="shared" si="20"/>
        <v>0</v>
      </c>
      <c r="O189" s="63" t="str">
        <f>IFERROR(ROUND($L189*VLOOKUP($M189,'Fast info vedlikeholdes sentral'!$B$15:$O$31,2,FALSE),0),"")</f>
        <v/>
      </c>
      <c r="P189" s="63" t="str">
        <f>IFERROR(ROUND($L189*VLOOKUP($M189,'Fast info vedlikeholdes sentral'!$B$15:$O$31,3,FALSE),0),"")</f>
        <v/>
      </c>
      <c r="Q189" s="63" t="str">
        <f>IFERROR(ROUND($L189*VLOOKUP($M189,'Fast info vedlikeholdes sentral'!$B$15:$O$31,4,FALSE),0),"")</f>
        <v/>
      </c>
      <c r="R189" s="63" t="str">
        <f>IFERROR(ROUND($L189*VLOOKUP($M189,'Fast info vedlikeholdes sentral'!$B$15:$O$31,5,FALSE),0),"")</f>
        <v/>
      </c>
      <c r="S189" s="63" t="str">
        <f>IFERROR(ROUND($L189*VLOOKUP($M189,'Fast info vedlikeholdes sentral'!$B$15:$O$31,6,FALSE),0),"")</f>
        <v/>
      </c>
      <c r="T189" s="63" t="str">
        <f>IFERROR(ROUND($L189*VLOOKUP($M189,'Fast info vedlikeholdes sentral'!$B$15:$O$31,7,FALSE),0),"")</f>
        <v/>
      </c>
      <c r="U189" s="63" t="str">
        <f>IFERROR(ROUND($L189*VLOOKUP($M189,'Fast info vedlikeholdes sentral'!$B$15:$O$31,8,FALSE),0),"")</f>
        <v/>
      </c>
      <c r="V189" s="63" t="str">
        <f>IFERROR(ROUND($L189*VLOOKUP($M189,'Fast info vedlikeholdes sentral'!$B$15:$O$31,9,FALSE),0),"")</f>
        <v/>
      </c>
      <c r="W189" s="63" t="str">
        <f>IFERROR(ROUND($L189*VLOOKUP($M189,'Fast info vedlikeholdes sentral'!$B$15:$O$31,10,FALSE),0),"")</f>
        <v/>
      </c>
      <c r="X189" s="63" t="str">
        <f>IFERROR(ROUND($L189*VLOOKUP($M189,'Fast info vedlikeholdes sentral'!$B$15:$O$31,11,FALSE),0),"")</f>
        <v/>
      </c>
      <c r="Y189" s="63" t="str">
        <f>IFERROR(ROUND($L189*VLOOKUP($M189,'Fast info vedlikeholdes sentral'!$B$15:$O$31,12,FALSE),0),"")</f>
        <v/>
      </c>
      <c r="Z189" s="63" t="str">
        <f>IFERROR(ROUND($L189*VLOOKUP($M189,'Fast info vedlikeholdes sentral'!$B$15:$O$31,13,FALSE),0),"")</f>
        <v/>
      </c>
      <c r="AA189" s="63" t="str">
        <f>IFERROR(ROUND($L189*VLOOKUP($M189,'Fast info vedlikeholdes sentral'!$B$15:$O$31,14,FALSE),0),"")</f>
        <v/>
      </c>
    </row>
    <row r="190" spans="1:27" ht="15.75" customHeight="1" x14ac:dyDescent="0.25">
      <c r="A190" s="39"/>
      <c r="D190" s="30" t="s">
        <v>44</v>
      </c>
      <c r="E190" s="30"/>
      <c r="F190" s="30"/>
      <c r="G190" s="30"/>
      <c r="H190" s="30"/>
      <c r="I190" s="30"/>
      <c r="J190" s="30"/>
      <c r="K190" s="30"/>
      <c r="L190" s="64">
        <f t="shared" ref="L190:Z190" si="21">SUM(L29:L189)</f>
        <v>0</v>
      </c>
      <c r="M190" s="64"/>
      <c r="N190" s="64">
        <f t="shared" si="21"/>
        <v>0</v>
      </c>
      <c r="O190" s="64">
        <f t="shared" si="21"/>
        <v>0</v>
      </c>
      <c r="P190" s="64">
        <f t="shared" si="21"/>
        <v>0</v>
      </c>
      <c r="Q190" s="64">
        <f t="shared" si="21"/>
        <v>0</v>
      </c>
      <c r="R190" s="64">
        <f t="shared" si="21"/>
        <v>0</v>
      </c>
      <c r="S190" s="64">
        <f t="shared" si="21"/>
        <v>0</v>
      </c>
      <c r="T190" s="64">
        <f t="shared" si="21"/>
        <v>0</v>
      </c>
      <c r="U190" s="64">
        <f t="shared" si="21"/>
        <v>0</v>
      </c>
      <c r="V190" s="64">
        <f t="shared" si="21"/>
        <v>0</v>
      </c>
      <c r="W190" s="64">
        <f t="shared" si="21"/>
        <v>0</v>
      </c>
      <c r="X190" s="64">
        <f t="shared" si="21"/>
        <v>0</v>
      </c>
      <c r="Y190" s="64">
        <f t="shared" si="21"/>
        <v>0</v>
      </c>
      <c r="Z190" s="64">
        <f t="shared" si="21"/>
        <v>0</v>
      </c>
      <c r="AA190" s="64">
        <f t="shared" ref="AA190" si="22">SUM(AA29:AA189)</f>
        <v>0</v>
      </c>
    </row>
  </sheetData>
  <sheetProtection selectLockedCells="1"/>
  <autoFilter ref="D27:Z27" xr:uid="{00000000-0009-0000-0000-000006000000}"/>
  <mergeCells count="1">
    <mergeCell ref="O23:Z23"/>
  </mergeCells>
  <dataValidations count="1">
    <dataValidation type="list" allowBlank="1" showInputMessage="1" showErrorMessage="1" prompt="Gyldige periodiseringsnøkler. Ligger i fanen &quot; Fast info vedlikeholdes sentralt&quot; med forklaring" sqref="M29:M189" xr:uid="{00000000-0002-0000-0600-000000000000}">
      <formula1>NOKLER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I49"/>
  <sheetViews>
    <sheetView workbookViewId="0">
      <selection activeCell="L28" sqref="L28"/>
    </sheetView>
  </sheetViews>
  <sheetFormatPr baseColWidth="10" defaultColWidth="10.625" defaultRowHeight="15" x14ac:dyDescent="0.25"/>
  <cols>
    <col min="1" max="1" width="15" style="2" customWidth="1"/>
    <col min="2" max="2" width="19.75" style="2" customWidth="1"/>
    <col min="3" max="16384" width="10.625" style="2"/>
  </cols>
  <sheetData>
    <row r="2" spans="1:35" x14ac:dyDescent="0.25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3" t="s">
        <v>5</v>
      </c>
      <c r="B3" s="4">
        <v>202200</v>
      </c>
      <c r="C3" s="4">
        <v>203001</v>
      </c>
      <c r="D3" s="4"/>
      <c r="E3" s="4" t="s">
        <v>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5">
      <c r="A5" s="3" t="s">
        <v>7</v>
      </c>
      <c r="B5" s="4">
        <f>B3</f>
        <v>202200</v>
      </c>
      <c r="C5" s="4">
        <f>B5+1</f>
        <v>202201</v>
      </c>
      <c r="D5" s="4">
        <f t="shared" ref="D5:AA5" si="0">C5+1</f>
        <v>202202</v>
      </c>
      <c r="E5" s="4">
        <f t="shared" si="0"/>
        <v>202203</v>
      </c>
      <c r="F5" s="4">
        <f t="shared" si="0"/>
        <v>202204</v>
      </c>
      <c r="G5" s="4">
        <f t="shared" si="0"/>
        <v>202205</v>
      </c>
      <c r="H5" s="4">
        <f t="shared" si="0"/>
        <v>202206</v>
      </c>
      <c r="I5" s="4">
        <f t="shared" si="0"/>
        <v>202207</v>
      </c>
      <c r="J5" s="4">
        <f t="shared" si="0"/>
        <v>202208</v>
      </c>
      <c r="K5" s="4">
        <f t="shared" si="0"/>
        <v>202209</v>
      </c>
      <c r="L5" s="4">
        <f t="shared" si="0"/>
        <v>202210</v>
      </c>
      <c r="M5" s="4">
        <f t="shared" si="0"/>
        <v>202211</v>
      </c>
      <c r="N5" s="4">
        <f t="shared" si="0"/>
        <v>202212</v>
      </c>
      <c r="O5" s="4">
        <f t="shared" si="0"/>
        <v>202213</v>
      </c>
      <c r="P5" s="4">
        <f>N5+89</f>
        <v>202301</v>
      </c>
      <c r="Q5" s="4">
        <f>P5+1</f>
        <v>202302</v>
      </c>
      <c r="R5" s="4">
        <f t="shared" si="0"/>
        <v>202303</v>
      </c>
      <c r="S5" s="4">
        <f t="shared" si="0"/>
        <v>202304</v>
      </c>
      <c r="T5" s="4">
        <f t="shared" si="0"/>
        <v>202305</v>
      </c>
      <c r="U5" s="4">
        <f t="shared" si="0"/>
        <v>202306</v>
      </c>
      <c r="V5" s="4">
        <f t="shared" si="0"/>
        <v>202307</v>
      </c>
      <c r="W5" s="4">
        <f t="shared" si="0"/>
        <v>202308</v>
      </c>
      <c r="X5" s="4">
        <f t="shared" si="0"/>
        <v>202309</v>
      </c>
      <c r="Y5" s="4">
        <f t="shared" si="0"/>
        <v>202310</v>
      </c>
      <c r="Z5" s="4">
        <f t="shared" si="0"/>
        <v>202311</v>
      </c>
      <c r="AA5" s="4">
        <f t="shared" si="0"/>
        <v>202312</v>
      </c>
      <c r="AB5" s="4">
        <f>AA5+89</f>
        <v>202401</v>
      </c>
      <c r="AC5" s="4">
        <f>AB5+100</f>
        <v>202501</v>
      </c>
      <c r="AD5" s="4">
        <f t="shared" ref="AD5:AH5" si="1">AC5+100</f>
        <v>202601</v>
      </c>
      <c r="AE5" s="4">
        <f t="shared" si="1"/>
        <v>202701</v>
      </c>
      <c r="AF5" s="4">
        <f t="shared" si="1"/>
        <v>202801</v>
      </c>
      <c r="AG5" s="4">
        <f t="shared" si="1"/>
        <v>202901</v>
      </c>
      <c r="AH5" s="4">
        <f t="shared" si="1"/>
        <v>203001</v>
      </c>
      <c r="AI5" s="4">
        <f>AH5+100</f>
        <v>203101</v>
      </c>
    </row>
    <row r="7" spans="1:35" x14ac:dyDescent="0.25">
      <c r="A7" s="3" t="s">
        <v>126</v>
      </c>
      <c r="B7" s="86" t="s">
        <v>120</v>
      </c>
    </row>
    <row r="8" spans="1:35" x14ac:dyDescent="0.25">
      <c r="A8" s="3" t="s">
        <v>125</v>
      </c>
      <c r="B8" s="86" t="s">
        <v>121</v>
      </c>
    </row>
    <row r="9" spans="1:35" x14ac:dyDescent="0.25">
      <c r="A9" s="3" t="s">
        <v>51</v>
      </c>
      <c r="B9" s="36" t="s">
        <v>12</v>
      </c>
    </row>
    <row r="13" spans="1:35" x14ac:dyDescent="0.25">
      <c r="A13" s="3" t="s">
        <v>50</v>
      </c>
    </row>
    <row r="14" spans="1:35" ht="15.75" thickBot="1" x14ac:dyDescent="0.3"/>
    <row r="15" spans="1:35" x14ac:dyDescent="0.25">
      <c r="B15" s="47" t="s">
        <v>95</v>
      </c>
      <c r="C15" s="48">
        <f>C5</f>
        <v>202201</v>
      </c>
      <c r="D15" s="48">
        <f t="shared" ref="D15:N15" si="2">D5</f>
        <v>202202</v>
      </c>
      <c r="E15" s="48">
        <f t="shared" si="2"/>
        <v>202203</v>
      </c>
      <c r="F15" s="48">
        <f t="shared" si="2"/>
        <v>202204</v>
      </c>
      <c r="G15" s="48">
        <f t="shared" si="2"/>
        <v>202205</v>
      </c>
      <c r="H15" s="48">
        <f t="shared" si="2"/>
        <v>202206</v>
      </c>
      <c r="I15" s="48">
        <f t="shared" si="2"/>
        <v>202207</v>
      </c>
      <c r="J15" s="48">
        <f t="shared" si="2"/>
        <v>202208</v>
      </c>
      <c r="K15" s="48">
        <f t="shared" si="2"/>
        <v>202209</v>
      </c>
      <c r="L15" s="48">
        <f t="shared" si="2"/>
        <v>202210</v>
      </c>
      <c r="M15" s="48">
        <f t="shared" si="2"/>
        <v>202211</v>
      </c>
      <c r="N15" s="48">
        <f t="shared" si="2"/>
        <v>202212</v>
      </c>
      <c r="O15" s="48">
        <v>202113</v>
      </c>
      <c r="P15" s="48"/>
      <c r="Q15" s="48"/>
      <c r="R15" s="49"/>
      <c r="S15" s="50"/>
    </row>
    <row r="16" spans="1:35" x14ac:dyDescent="0.25">
      <c r="B16" s="51" t="s">
        <v>82</v>
      </c>
      <c r="C16" s="52">
        <f>1/12</f>
        <v>8.3333333333333329E-2</v>
      </c>
      <c r="D16" s="52">
        <f t="shared" ref="D16:N16" si="3">1/12</f>
        <v>8.3333333333333329E-2</v>
      </c>
      <c r="E16" s="52">
        <f t="shared" si="3"/>
        <v>8.3333333333333329E-2</v>
      </c>
      <c r="F16" s="52">
        <f t="shared" si="3"/>
        <v>8.3333333333333329E-2</v>
      </c>
      <c r="G16" s="52">
        <f t="shared" si="3"/>
        <v>8.3333333333333329E-2</v>
      </c>
      <c r="H16" s="52">
        <f t="shared" si="3"/>
        <v>8.3333333333333329E-2</v>
      </c>
      <c r="I16" s="52">
        <f t="shared" si="3"/>
        <v>8.3333333333333329E-2</v>
      </c>
      <c r="J16" s="52">
        <f t="shared" si="3"/>
        <v>8.3333333333333329E-2</v>
      </c>
      <c r="K16" s="52">
        <f t="shared" si="3"/>
        <v>8.3333333333333329E-2</v>
      </c>
      <c r="L16" s="52">
        <f t="shared" si="3"/>
        <v>8.3333333333333329E-2</v>
      </c>
      <c r="M16" s="52">
        <f t="shared" si="3"/>
        <v>8.3333333333333329E-2</v>
      </c>
      <c r="N16" s="52">
        <f t="shared" si="3"/>
        <v>8.3333333333333329E-2</v>
      </c>
      <c r="O16" s="52"/>
      <c r="P16" s="53"/>
      <c r="Q16" s="54">
        <f t="shared" ref="Q16:Q31" si="4">SUM(C16:P16)</f>
        <v>1</v>
      </c>
      <c r="R16" s="53" t="s">
        <v>82</v>
      </c>
      <c r="S16" s="55"/>
    </row>
    <row r="17" spans="2:19" x14ac:dyDescent="0.25">
      <c r="B17" s="51" t="s">
        <v>83</v>
      </c>
      <c r="C17" s="52">
        <v>0.33333333333333337</v>
      </c>
      <c r="D17" s="52"/>
      <c r="E17" s="52"/>
      <c r="F17" s="52"/>
      <c r="G17" s="52">
        <v>0.33333333333333337</v>
      </c>
      <c r="H17" s="52"/>
      <c r="I17" s="52"/>
      <c r="J17" s="52"/>
      <c r="K17" s="52">
        <v>0.33333333333333337</v>
      </c>
      <c r="L17" s="52"/>
      <c r="M17" s="52"/>
      <c r="N17" s="52"/>
      <c r="O17" s="52"/>
      <c r="P17" s="53"/>
      <c r="Q17" s="54">
        <f t="shared" si="4"/>
        <v>1</v>
      </c>
      <c r="R17" s="53" t="s">
        <v>83</v>
      </c>
      <c r="S17" s="55"/>
    </row>
    <row r="18" spans="2:19" x14ac:dyDescent="0.25">
      <c r="B18" s="51" t="s">
        <v>84</v>
      </c>
      <c r="C18" s="52">
        <v>0.25</v>
      </c>
      <c r="D18" s="52"/>
      <c r="E18" s="52"/>
      <c r="F18" s="52">
        <v>0.25</v>
      </c>
      <c r="G18" s="52"/>
      <c r="H18" s="52"/>
      <c r="I18" s="52">
        <v>0.25</v>
      </c>
      <c r="J18" s="52"/>
      <c r="K18" s="52"/>
      <c r="L18" s="52">
        <v>0.25</v>
      </c>
      <c r="M18" s="52"/>
      <c r="N18" s="52"/>
      <c r="O18" s="52"/>
      <c r="P18" s="53"/>
      <c r="Q18" s="54">
        <f t="shared" si="4"/>
        <v>1</v>
      </c>
      <c r="R18" s="53" t="s">
        <v>84</v>
      </c>
      <c r="S18" s="55"/>
    </row>
    <row r="19" spans="2:19" x14ac:dyDescent="0.25">
      <c r="B19" s="51" t="s">
        <v>85</v>
      </c>
      <c r="C19" s="52">
        <v>0.16666666666666669</v>
      </c>
      <c r="D19" s="52">
        <v>0.16666666666666669</v>
      </c>
      <c r="E19" s="52">
        <v>0.16666666666666669</v>
      </c>
      <c r="F19" s="52">
        <v>0.16666666666666669</v>
      </c>
      <c r="G19" s="52">
        <v>0.16666666666666669</v>
      </c>
      <c r="H19" s="52">
        <v>0.16666666666666669</v>
      </c>
      <c r="I19" s="52"/>
      <c r="J19" s="52"/>
      <c r="K19" s="52"/>
      <c r="L19" s="52"/>
      <c r="M19" s="52"/>
      <c r="N19" s="52"/>
      <c r="O19" s="52"/>
      <c r="P19" s="53"/>
      <c r="Q19" s="54">
        <f t="shared" si="4"/>
        <v>1.0000000000000002</v>
      </c>
      <c r="R19" s="53" t="s">
        <v>85</v>
      </c>
      <c r="S19" s="55"/>
    </row>
    <row r="20" spans="2:19" x14ac:dyDescent="0.25">
      <c r="B20" s="51" t="s">
        <v>86</v>
      </c>
      <c r="C20" s="52"/>
      <c r="D20" s="52"/>
      <c r="E20" s="52"/>
      <c r="F20" s="52"/>
      <c r="G20" s="52"/>
      <c r="H20" s="52"/>
      <c r="I20" s="52">
        <v>0.16666666666666669</v>
      </c>
      <c r="J20" s="52">
        <v>0.16666666666666669</v>
      </c>
      <c r="K20" s="52">
        <v>0.16666666666666669</v>
      </c>
      <c r="L20" s="52">
        <v>0.16666666666666669</v>
      </c>
      <c r="M20" s="52">
        <v>0.16666666666666669</v>
      </c>
      <c r="N20" s="52">
        <v>0.16666666666666669</v>
      </c>
      <c r="O20" s="52"/>
      <c r="P20" s="53"/>
      <c r="Q20" s="54">
        <f t="shared" si="4"/>
        <v>1.0000000000000002</v>
      </c>
      <c r="R20" s="53" t="s">
        <v>86</v>
      </c>
      <c r="S20" s="55"/>
    </row>
    <row r="21" spans="2:19" x14ac:dyDescent="0.25">
      <c r="B21" s="51" t="s">
        <v>87</v>
      </c>
      <c r="C21" s="52">
        <v>0.16666666666666669</v>
      </c>
      <c r="D21" s="52"/>
      <c r="E21" s="52">
        <v>0.16666666666666669</v>
      </c>
      <c r="F21" s="52"/>
      <c r="G21" s="52">
        <v>0.16666666666666669</v>
      </c>
      <c r="H21" s="52"/>
      <c r="I21" s="52">
        <v>0.16666666666666669</v>
      </c>
      <c r="J21" s="52"/>
      <c r="K21" s="52">
        <v>0.16666666666666669</v>
      </c>
      <c r="L21" s="52"/>
      <c r="M21" s="52">
        <v>0.16666666666666669</v>
      </c>
      <c r="N21" s="52"/>
      <c r="O21" s="52"/>
      <c r="P21" s="53"/>
      <c r="Q21" s="54">
        <f t="shared" si="4"/>
        <v>1.0000000000000002</v>
      </c>
      <c r="R21" s="53" t="s">
        <v>87</v>
      </c>
      <c r="S21" s="55"/>
    </row>
    <row r="22" spans="2:19" x14ac:dyDescent="0.25">
      <c r="B22" s="51" t="s">
        <v>88</v>
      </c>
      <c r="C22" s="52">
        <v>0.25</v>
      </c>
      <c r="D22" s="52">
        <v>0.25</v>
      </c>
      <c r="E22" s="52">
        <v>0.25</v>
      </c>
      <c r="F22" s="52">
        <v>0.25</v>
      </c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>
        <f t="shared" si="4"/>
        <v>1</v>
      </c>
      <c r="R22" s="53" t="s">
        <v>88</v>
      </c>
      <c r="S22" s="55"/>
    </row>
    <row r="23" spans="2:19" x14ac:dyDescent="0.25">
      <c r="B23" s="51" t="s">
        <v>89</v>
      </c>
      <c r="C23" s="52"/>
      <c r="D23" s="52"/>
      <c r="E23" s="52"/>
      <c r="F23" s="52"/>
      <c r="G23" s="52">
        <v>0.25</v>
      </c>
      <c r="H23" s="52">
        <v>0.25</v>
      </c>
      <c r="I23" s="52">
        <v>0.25</v>
      </c>
      <c r="J23" s="52">
        <v>0.25</v>
      </c>
      <c r="K23" s="52"/>
      <c r="L23" s="52"/>
      <c r="M23" s="52"/>
      <c r="N23" s="52"/>
      <c r="O23" s="52"/>
      <c r="P23" s="53"/>
      <c r="Q23" s="54">
        <f t="shared" si="4"/>
        <v>1</v>
      </c>
      <c r="R23" s="53" t="s">
        <v>89</v>
      </c>
      <c r="S23" s="55"/>
    </row>
    <row r="24" spans="2:19" x14ac:dyDescent="0.25">
      <c r="B24" s="51" t="s">
        <v>90</v>
      </c>
      <c r="C24" s="52"/>
      <c r="D24" s="52"/>
      <c r="E24" s="52"/>
      <c r="F24" s="52"/>
      <c r="G24" s="52"/>
      <c r="H24" s="52"/>
      <c r="I24" s="52"/>
      <c r="J24" s="52"/>
      <c r="K24" s="52">
        <v>0.25</v>
      </c>
      <c r="L24" s="52">
        <v>0.25</v>
      </c>
      <c r="M24" s="52">
        <v>0.25</v>
      </c>
      <c r="N24" s="52">
        <v>0.25</v>
      </c>
      <c r="O24" s="52"/>
      <c r="P24" s="53"/>
      <c r="Q24" s="54">
        <f t="shared" si="4"/>
        <v>1</v>
      </c>
      <c r="R24" s="53" t="s">
        <v>90</v>
      </c>
      <c r="S24" s="55"/>
    </row>
    <row r="25" spans="2:19" x14ac:dyDescent="0.25">
      <c r="B25" s="51" t="s">
        <v>91</v>
      </c>
      <c r="C25" s="52">
        <v>0.33333333333333337</v>
      </c>
      <c r="D25" s="52">
        <v>0.33333333333333337</v>
      </c>
      <c r="E25" s="52">
        <v>0.33333333333333337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>
        <f t="shared" si="4"/>
        <v>1</v>
      </c>
      <c r="R25" s="53" t="s">
        <v>91</v>
      </c>
      <c r="S25" s="55"/>
    </row>
    <row r="26" spans="2:19" x14ac:dyDescent="0.25">
      <c r="B26" s="51" t="s">
        <v>92</v>
      </c>
      <c r="C26" s="52"/>
      <c r="D26" s="52"/>
      <c r="E26" s="52"/>
      <c r="F26" s="52">
        <v>0.33333333333333337</v>
      </c>
      <c r="G26" s="52">
        <v>0.33333333333333337</v>
      </c>
      <c r="H26" s="52">
        <v>0.33333333333333337</v>
      </c>
      <c r="I26" s="52"/>
      <c r="J26" s="52"/>
      <c r="K26" s="52"/>
      <c r="L26" s="52"/>
      <c r="M26" s="52"/>
      <c r="N26" s="52"/>
      <c r="O26" s="52"/>
      <c r="P26" s="53"/>
      <c r="Q26" s="54">
        <f t="shared" si="4"/>
        <v>1</v>
      </c>
      <c r="R26" s="53" t="s">
        <v>92</v>
      </c>
      <c r="S26" s="55"/>
    </row>
    <row r="27" spans="2:19" x14ac:dyDescent="0.25">
      <c r="B27" s="51" t="s">
        <v>93</v>
      </c>
      <c r="C27" s="52"/>
      <c r="D27" s="52"/>
      <c r="E27" s="52"/>
      <c r="F27" s="52"/>
      <c r="G27" s="52"/>
      <c r="H27" s="52"/>
      <c r="I27" s="52">
        <v>0.33333333333333337</v>
      </c>
      <c r="J27" s="52">
        <v>0.33333333333333337</v>
      </c>
      <c r="K27" s="52">
        <v>0.33333333333333337</v>
      </c>
      <c r="L27" s="52"/>
      <c r="M27" s="52"/>
      <c r="N27" s="52"/>
      <c r="O27" s="52"/>
      <c r="P27" s="53"/>
      <c r="Q27" s="54">
        <f t="shared" si="4"/>
        <v>1</v>
      </c>
      <c r="R27" s="53" t="s">
        <v>93</v>
      </c>
      <c r="S27" s="55"/>
    </row>
    <row r="28" spans="2:19" x14ac:dyDescent="0.25">
      <c r="B28" s="51" t="s">
        <v>94</v>
      </c>
      <c r="C28" s="52"/>
      <c r="D28" s="52"/>
      <c r="E28" s="52"/>
      <c r="F28" s="52"/>
      <c r="G28" s="52"/>
      <c r="H28" s="52"/>
      <c r="I28" s="52"/>
      <c r="J28" s="52"/>
      <c r="K28" s="52"/>
      <c r="L28" s="52">
        <v>0.33333333333333337</v>
      </c>
      <c r="M28" s="52">
        <v>0.33333333333333337</v>
      </c>
      <c r="N28" s="52">
        <v>0.33333333333333337</v>
      </c>
      <c r="O28" s="52"/>
      <c r="P28" s="53"/>
      <c r="Q28" s="54">
        <f t="shared" si="4"/>
        <v>1</v>
      </c>
      <c r="R28" s="53" t="s">
        <v>117</v>
      </c>
      <c r="S28" s="55"/>
    </row>
    <row r="29" spans="2:19" x14ac:dyDescent="0.25">
      <c r="B29" s="51" t="s">
        <v>118</v>
      </c>
      <c r="C29" s="52">
        <v>9.2059111773939065E-2</v>
      </c>
      <c r="D29" s="52">
        <v>9.2059111773939065E-2</v>
      </c>
      <c r="E29" s="52">
        <v>9.2059111773939065E-2</v>
      </c>
      <c r="F29" s="52">
        <v>9.2059111773939065E-2</v>
      </c>
      <c r="G29" s="52">
        <v>9.2059111773939065E-2</v>
      </c>
      <c r="H29" s="52">
        <v>-1.26502295133296E-2</v>
      </c>
      <c r="I29" s="52">
        <v>9.2059111773939065E-2</v>
      </c>
      <c r="J29" s="52">
        <v>9.2059111773939065E-2</v>
      </c>
      <c r="K29" s="52">
        <v>9.2059111773939065E-2</v>
      </c>
      <c r="L29" s="52">
        <v>9.2059111773939065E-2</v>
      </c>
      <c r="M29" s="52">
        <v>9.2059111773939065E-2</v>
      </c>
      <c r="N29" s="52">
        <v>9.2059111773939065E-2</v>
      </c>
      <c r="O29" s="52"/>
      <c r="P29" s="53"/>
      <c r="Q29" s="54">
        <f t="shared" si="4"/>
        <v>1.0000000000000002</v>
      </c>
      <c r="R29" s="53" t="s">
        <v>118</v>
      </c>
      <c r="S29" s="55"/>
    </row>
    <row r="30" spans="2:19" x14ac:dyDescent="0.25">
      <c r="B30" s="51" t="s">
        <v>119</v>
      </c>
      <c r="C30" s="52"/>
      <c r="D30" s="52"/>
      <c r="E30" s="52"/>
      <c r="F30" s="52">
        <v>0.33333333333333337</v>
      </c>
      <c r="G30" s="52"/>
      <c r="H30" s="52"/>
      <c r="I30" s="52"/>
      <c r="J30" s="52">
        <v>0.33333333333333337</v>
      </c>
      <c r="K30" s="52"/>
      <c r="L30" s="52"/>
      <c r="M30" s="52"/>
      <c r="N30" s="52">
        <v>0.33333333333333337</v>
      </c>
      <c r="O30" s="52"/>
      <c r="P30" s="53"/>
      <c r="Q30" s="54">
        <f t="shared" si="4"/>
        <v>1</v>
      </c>
      <c r="R30" s="53" t="s">
        <v>119</v>
      </c>
      <c r="S30" s="55"/>
    </row>
    <row r="31" spans="2:19" ht="15.75" thickBot="1" x14ac:dyDescent="0.3">
      <c r="B31" s="56" t="s">
        <v>117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>
        <v>1</v>
      </c>
      <c r="P31" s="58"/>
      <c r="Q31" s="59">
        <f t="shared" si="4"/>
        <v>1</v>
      </c>
      <c r="R31" s="58" t="s">
        <v>94</v>
      </c>
      <c r="S31" s="60"/>
    </row>
    <row r="38" spans="13:13" x14ac:dyDescent="0.25">
      <c r="M38" s="84"/>
    </row>
    <row r="39" spans="13:13" x14ac:dyDescent="0.25">
      <c r="M39" s="84"/>
    </row>
    <row r="40" spans="13:13" x14ac:dyDescent="0.25">
      <c r="M40" s="84"/>
    </row>
    <row r="41" spans="13:13" x14ac:dyDescent="0.25">
      <c r="M41" s="84"/>
    </row>
    <row r="42" spans="13:13" x14ac:dyDescent="0.25">
      <c r="M42" s="84"/>
    </row>
    <row r="43" spans="13:13" x14ac:dyDescent="0.25">
      <c r="M43" s="84"/>
    </row>
    <row r="44" spans="13:13" x14ac:dyDescent="0.25">
      <c r="M44" s="84"/>
    </row>
    <row r="45" spans="13:13" x14ac:dyDescent="0.25">
      <c r="M45" s="84"/>
    </row>
    <row r="46" spans="13:13" x14ac:dyDescent="0.25">
      <c r="M46" s="84"/>
    </row>
    <row r="47" spans="13:13" x14ac:dyDescent="0.25">
      <c r="M47" s="84"/>
    </row>
    <row r="48" spans="13:13" x14ac:dyDescent="0.25">
      <c r="M48" s="84"/>
    </row>
    <row r="49" spans="13:13" x14ac:dyDescent="0.25">
      <c r="M49" s="84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Veiledning</vt:lpstr>
      <vt:lpstr>Hent Øvrig rev BFV og slett _</vt:lpstr>
      <vt:lpstr>Hent Revlønnsbudsjett og slett</vt:lpstr>
      <vt:lpstr>Hent Øvrig rev BFV og endre</vt:lpstr>
      <vt:lpstr>Hent rev lønnsbudsjett og endre</vt:lpstr>
      <vt:lpstr>Legg inn Øvrig rev BFV budsjett</vt:lpstr>
      <vt:lpstr>Legg inn Rev lønnsbudsjett</vt:lpstr>
      <vt:lpstr>Fast info vedlikeholdes sentral</vt:lpstr>
      <vt:lpstr>NOKLER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Christian Sundby</dc:creator>
  <cp:lastModifiedBy>Laila Johansen</cp:lastModifiedBy>
  <cp:lastPrinted>2021-01-11T12:48:17Z</cp:lastPrinted>
  <dcterms:created xsi:type="dcterms:W3CDTF">1999-09-08T09:23:35Z</dcterms:created>
  <dcterms:modified xsi:type="dcterms:W3CDTF">2022-03-02T15:09:04Z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2021-04-14T07:38:54Z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/>
  </property>
  <property fmtid="{D5CDD505-2E9C-101B-9397-08002B2CF9AE}" pid="8" name="MSIP_Label_d0484126-3486-41a9-802e-7f1e2277276c_ContentBits">
    <vt:lpwstr>0</vt:lpwstr>
  </property>
</Properties>
</file>